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9720" windowHeight="7260" tabRatio="773" activeTab="0"/>
  </bookViews>
  <sheets>
    <sheet name="Workbook Instructions" sheetId="1" r:id="rId1"/>
    <sheet name="Part 1- Qual Support References" sheetId="2" r:id="rId2"/>
    <sheet name="Part 2 - Technical Data" sheetId="3" r:id="rId3"/>
    <sheet name="Lookup" sheetId="4" state="hidden" r:id="rId4"/>
    <sheet name="Part 3 - Qual Eval Scoresheet" sheetId="5" r:id="rId5"/>
  </sheets>
  <definedNames>
    <definedName name="_ftn1" localSheetId="1">'Part 1- Qual Support References'!$C$71</definedName>
    <definedName name="_ftn1" localSheetId="4">'Part 3 - Qual Eval Scoresheet'!$C$13</definedName>
    <definedName name="_ftnref1" localSheetId="1">'Part 1- Qual Support References'!$C$34</definedName>
    <definedName name="_ftnref1" localSheetId="4">'Part 3 - Qual Eval Scoresheet'!#REF!</definedName>
    <definedName name="Acceptable_Compliance_Score">#REF!</definedName>
    <definedName name="Active_Bidder">#REF!</definedName>
    <definedName name="Bidders">#REF!</definedName>
    <definedName name="Check">#REF!</definedName>
    <definedName name="Delivery_Point">#REF!</definedName>
    <definedName name="Levelized">#REF!</definedName>
    <definedName name="month">'Lookup'!$A$2:$A$13</definedName>
    <definedName name="PMC_Checklist_Items">#REF!</definedName>
    <definedName name="_xlnm.Print_Area" localSheetId="1">'Part 1- Qual Support References'!$A$4:$H$159</definedName>
    <definedName name="_xlnm.Print_Area" localSheetId="2">'Part 2 - Technical Data'!$B$4:$AG$828</definedName>
    <definedName name="_xlnm.Print_Area" localSheetId="4">'Part 3 - Qual Eval Scoresheet'!$A$1:$I$48</definedName>
    <definedName name="_xlnm.Print_Area" localSheetId="0">'Workbook Instructions'!$A$1:$D$81</definedName>
    <definedName name="_xlnm.Print_Titles" localSheetId="1">'Part 1- Qual Support References'!$1:$7</definedName>
    <definedName name="_xlnm.Print_Titles" localSheetId="2">'Part 2 - Technical Data'!$1:$5</definedName>
    <definedName name="_xlnm.Print_Titles" localSheetId="0">'Workbook Instructions'!$1:$3</definedName>
    <definedName name="Proposal_Type">#REF!</definedName>
    <definedName name="Renewable_Technologies">'Lookup'!$A$22:$A$29</definedName>
    <definedName name="year">'Lookup'!$D$2:$D$6</definedName>
    <definedName name="Year_MWH">'Part 2 - Technical Data'!$AF$586:$AG$597</definedName>
    <definedName name="Year1_MWH">'Part 2 - Technical Data'!$AF$466:$AG$477</definedName>
    <definedName name="Year10_MWH">'Part 2 - Technical Data'!$AF$574:$AG$585</definedName>
    <definedName name="Year12_MWH">'Part 2 - Technical Data'!$AF$598:$AG$609</definedName>
    <definedName name="Year13_MWH">'Part 2 - Technical Data'!$AF$610:$AG$621</definedName>
    <definedName name="Year14_MWH">'Part 2 - Technical Data'!$AF$622:$AG$633</definedName>
    <definedName name="Year15_MWH">'Part 2 - Technical Data'!$AF$634:$AG$645</definedName>
    <definedName name="Year16_MWH">'Part 2 - Technical Data'!$AF$646:$AG$657</definedName>
    <definedName name="Year17_MWH">'Part 2 - Technical Data'!$AF$658:$AG$669</definedName>
    <definedName name="Year18_MWH">'Part 2 - Technical Data'!$AF$670:$AG$681</definedName>
    <definedName name="Year19_MWH">'Part 2 - Technical Data'!$AF$682:$AG$693</definedName>
    <definedName name="Year2_MWH">'Part 2 - Technical Data'!$AF$478:$AG$489</definedName>
    <definedName name="Year20_MWH">'Part 2 - Technical Data'!$AF$694:$AG$705</definedName>
    <definedName name="Year21_MWH">'Part 2 - Technical Data'!$AF$706:$AG$717</definedName>
    <definedName name="Year22_MWH">'Part 2 - Technical Data'!$AF$718:$AG$729</definedName>
    <definedName name="Year23_MWH">'Part 2 - Technical Data'!$AF$730:$AG$741</definedName>
    <definedName name="Year24_MWH">'Part 2 - Technical Data'!$AF$742:$AG$753</definedName>
    <definedName name="Year25_MWH">'Part 2 - Technical Data'!$AF$754:$AG$765</definedName>
    <definedName name="Year26_MWH">'Part 2 - Technical Data'!$AF$766:$AG$777</definedName>
    <definedName name="Year27_MWH">'Part 2 - Technical Data'!$AF$778:$AG$789</definedName>
    <definedName name="Year3_MWH">'Part 2 - Technical Data'!$AF$490:$AG$501</definedName>
    <definedName name="Year4_MWH">'Part 2 - Technical Data'!$AF$502:$AG$513</definedName>
    <definedName name="Year5_MWH">'Part 2 - Technical Data'!$AF$514:$AG$525</definedName>
    <definedName name="Year6_MWH">'Part 2 - Technical Data'!$AF$526:$AG$537</definedName>
    <definedName name="Year7_MWH">'Part 2 - Technical Data'!$AF$538:$AG$549</definedName>
    <definedName name="Year8_MWH">'Part 2 - Technical Data'!$AF$550:$AG$561</definedName>
    <definedName name="Year9_MWH">'Part 2 - Technical Data'!$AF$562:$AG$573</definedName>
    <definedName name="yes_no">'Lookup'!$I$2:$I$3</definedName>
  </definedNames>
  <calcPr fullCalcOnLoad="1"/>
</workbook>
</file>

<file path=xl/sharedStrings.xml><?xml version="1.0" encoding="utf-8"?>
<sst xmlns="http://schemas.openxmlformats.org/spreadsheetml/2006/main" count="488" uniqueCount="357">
  <si>
    <t>Provide the requested project technical information specific to the project being proposed.</t>
  </si>
  <si>
    <t>Provide the requested Power Purchase Agreement Non-Pricing Information:</t>
  </si>
  <si>
    <t>Contract Year:  1</t>
  </si>
  <si>
    <t>Contract Year:  11</t>
  </si>
  <si>
    <t>Contract Year:  21</t>
  </si>
  <si>
    <t>Month</t>
  </si>
  <si>
    <t>Apr</t>
  </si>
  <si>
    <t>Jun</t>
  </si>
  <si>
    <t>Jul</t>
  </si>
  <si>
    <t>Leap Years</t>
  </si>
  <si>
    <r>
      <t>Assign a bid number to the bid form.</t>
    </r>
    <r>
      <rPr>
        <sz val="10"/>
        <rFont val="Arial"/>
        <family val="2"/>
      </rPr>
      <t xml:space="preserve"> If a Bidder is submitting two alternative bids for the same project, the bid number would be 1 for the first and 2 for the second.  Alternative bids might be submitted for different CODs, project sizes, etc.</t>
    </r>
  </si>
  <si>
    <r>
      <t>Select the renewable energy technology being utilized by the project.</t>
    </r>
    <r>
      <rPr>
        <sz val="10"/>
        <rFont val="Arial"/>
        <family val="2"/>
      </rPr>
      <t xml:space="preserve">  If the technology is not listed in the selection list enter the technology on the space provided directly to the right of the selection box.</t>
    </r>
  </si>
  <si>
    <r>
      <t>Provide the location of the project by street address (if available).</t>
    </r>
    <r>
      <rPr>
        <sz val="10"/>
        <rFont val="Arial"/>
        <family val="2"/>
      </rPr>
      <t xml:space="preserve">  If a street address is not applicable, provide GPS coordinates or a general description of where the project is located.</t>
    </r>
  </si>
  <si>
    <r>
      <t>Indicate whether the proposed facility is new or existing.</t>
    </r>
    <r>
      <rPr>
        <sz val="10"/>
        <rFont val="Arial"/>
        <family val="2"/>
      </rPr>
      <t xml:space="preserve">  This refers to the project that will be supplying renewable energy in this bid request.</t>
    </r>
  </si>
  <si>
    <r>
      <t xml:space="preserve">Date of Initial Commercial Operation.  </t>
    </r>
    <r>
      <rPr>
        <sz val="10"/>
        <rFont val="Arial"/>
        <family val="2"/>
      </rPr>
      <t>Provide the date at which the project is operational.  This may not be the date at which GPA will begin to receive renewable power.</t>
    </r>
  </si>
  <si>
    <t xml:space="preserve">Type of cooling (wet or dry). </t>
  </si>
  <si>
    <r>
      <t xml:space="preserve">Agreement beginning date.  </t>
    </r>
    <r>
      <rPr>
        <sz val="10"/>
        <rFont val="Arial"/>
        <family val="2"/>
      </rPr>
      <t>Provide the date at which GPA will begin receiving renewable energy.</t>
    </r>
  </si>
  <si>
    <r>
      <t xml:space="preserve">Guaranteed net annual generation in GWh/yr.  </t>
    </r>
    <r>
      <rPr>
        <sz val="10"/>
        <rFont val="Arial"/>
        <family val="2"/>
      </rPr>
      <t>Bidders are required to provide annual production guarantees for each contract year.</t>
    </r>
  </si>
  <si>
    <r>
      <t xml:space="preserve">Total interconnection cost.  </t>
    </r>
    <r>
      <rPr>
        <sz val="10"/>
        <rFont val="Arial"/>
        <family val="2"/>
      </rPr>
      <t>Bidder is to provide estimate on interconnection costs.  GPA will conduct a system interconnection study for bidders who have been selected for award at the cost of the selected bidder to verify and confirm the amount provided here.</t>
    </r>
  </si>
  <si>
    <r>
      <t>Term of the agreement, in years.</t>
    </r>
    <r>
      <rPr>
        <sz val="10"/>
        <rFont val="Arial"/>
        <family val="2"/>
      </rPr>
      <t xml:space="preserve">  GPA requires a minimum of 10 years in this bid.  Bid proposals with less than 10 years may be disqualified.</t>
    </r>
  </si>
  <si>
    <r>
      <t>Contract net capacity, in kW.</t>
    </r>
    <r>
      <rPr>
        <sz val="10"/>
        <rFont val="Arial"/>
        <family val="2"/>
      </rPr>
      <t xml:space="preserve">  Contracts with selected bidders will be based on the capacity provided here.  GPA will not be obligated to purchase additional energy beyond the proposed project capacity.</t>
    </r>
  </si>
  <si>
    <r>
      <t xml:space="preserve">Provide the monthly estimated average net MWh per hour for every hour of the day.  </t>
    </r>
    <r>
      <rPr>
        <sz val="10"/>
        <rFont val="Arial"/>
        <family val="2"/>
      </rPr>
      <t>GPA requests for operation profile to evaluate the project.  Annual projections must equal the Guaranteed net annual generation in 9.G above.</t>
    </r>
  </si>
  <si>
    <t>If the Bidder is proposing an arrangement not covered by either of the preceding categories, the Bidder may include a description of the agreement here.  The Bidder is responsible for providing sufficient information to allow GPA to evaluate this alternative bid package.</t>
  </si>
  <si>
    <t>Yes</t>
  </si>
  <si>
    <t>Task 1:</t>
  </si>
  <si>
    <t>Task 2:</t>
  </si>
  <si>
    <t>Task 3:</t>
  </si>
  <si>
    <t>Complete the worksheet titled "Part 1-Qual Support References</t>
  </si>
  <si>
    <t>Each Bidder Must Complete Task 1.</t>
  </si>
  <si>
    <t>Score the Bidder's IFB submittal using the worksheet titled "Part 2 - Qual Eval Scoresheet"</t>
  </si>
  <si>
    <t>GPA Evaluators Shall Complete Task 3.</t>
  </si>
  <si>
    <t>Go to the "Part 2 - Qual Eval Scoresheet" worksheet.</t>
  </si>
  <si>
    <t>Go to the "Part 1 - Qual Support References" worksheet.</t>
  </si>
  <si>
    <t>ALERTS</t>
  </si>
  <si>
    <t>(Enter the chapter/section and page number where information is to be found within submitted materials)</t>
  </si>
  <si>
    <t>C.  POWER PRODUCT CHARACTERISTICS</t>
  </si>
  <si>
    <t>D.  CREDIT EVALUATION</t>
  </si>
  <si>
    <t>B2.  Operating Profile (5)</t>
  </si>
  <si>
    <t>B3.  Point of delivery (5)</t>
  </si>
  <si>
    <t>B1.  Resource supply diversity (4)</t>
  </si>
  <si>
    <r>
      <t xml:space="preserve">B3-a. </t>
    </r>
    <r>
      <rPr>
        <sz val="10"/>
        <rFont val="Arial"/>
        <family val="2"/>
      </rPr>
      <t>Provide preliminary Single-Line Diagram(s) for the generation and interconnection facilities (see Appendix H for required details)</t>
    </r>
  </si>
  <si>
    <r>
      <t xml:space="preserve">B3-b. </t>
    </r>
    <r>
      <rPr>
        <sz val="10"/>
        <rFont val="Arial"/>
        <family val="2"/>
      </rPr>
      <t>Provide a plan map of the facilities; indicate the interconnection point to the GPA system.</t>
    </r>
  </si>
  <si>
    <r>
      <t xml:space="preserve">B3-c. </t>
    </r>
    <r>
      <rPr>
        <sz val="10"/>
        <rFont val="Arial"/>
        <family val="2"/>
      </rPr>
      <t>Provide the technical specifications and other information available for the generators included in the proposal.</t>
    </r>
  </si>
  <si>
    <r>
      <t xml:space="preserve">B2-a.  </t>
    </r>
    <r>
      <rPr>
        <sz val="10"/>
        <rFont val="Arial"/>
        <family val="2"/>
      </rPr>
      <t>Conformance with Performance Standards</t>
    </r>
  </si>
  <si>
    <r>
      <t xml:space="preserve">B2-b.  </t>
    </r>
    <r>
      <rPr>
        <sz val="10"/>
        <rFont val="Arial"/>
        <family val="2"/>
      </rPr>
      <t>Impacts on System Operations/Stability</t>
    </r>
  </si>
  <si>
    <r>
      <t xml:space="preserve">B2-c.  </t>
    </r>
    <r>
      <rPr>
        <sz val="10"/>
        <rFont val="Arial"/>
        <family val="2"/>
      </rPr>
      <t>Generation Profile</t>
    </r>
  </si>
  <si>
    <r>
      <t xml:space="preserve">B2-d.  </t>
    </r>
    <r>
      <rPr>
        <sz val="10"/>
        <rFont val="Arial"/>
        <family val="2"/>
      </rPr>
      <t>Quality of Forecasting and Dispatchability</t>
    </r>
  </si>
  <si>
    <r>
      <t xml:space="preserve">B2-e.  </t>
    </r>
    <r>
      <rPr>
        <sz val="10"/>
        <rFont val="Arial"/>
        <family val="2"/>
      </rPr>
      <t>O&amp;M Plan and Coordination of Maintenance</t>
    </r>
  </si>
  <si>
    <t>Discuss risks and plans associated with resource performance.</t>
  </si>
  <si>
    <t>ACCEPTABLE - Scores Greater Than or Equal to:</t>
  </si>
  <si>
    <t>POTENTIALLY ACCEPTABLE - Less than Acceptable but Greater Than or Equal to:</t>
  </si>
  <si>
    <t>UNACCEPTABLE - Scores are less than:</t>
  </si>
  <si>
    <t>TOTALS</t>
  </si>
  <si>
    <t>RAW SCORE</t>
  </si>
  <si>
    <t>WEIGHTED SCORE</t>
  </si>
  <si>
    <t>MAX Possible Score</t>
  </si>
  <si>
    <t xml:space="preserve">Maximum Weighted Possible Score </t>
  </si>
  <si>
    <t>BID EVALUTION</t>
  </si>
  <si>
    <t>EVALUATION RATING:</t>
  </si>
  <si>
    <r>
      <t>A3-a.</t>
    </r>
    <r>
      <rPr>
        <sz val="10"/>
        <rFont val="Arial"/>
        <family val="2"/>
      </rPr>
      <t xml:space="preserve"> Provide an organizational chart for the project that lists the project participants and identifies the management structure and responsibilities.</t>
    </r>
  </si>
  <si>
    <r>
      <t>A3-b.</t>
    </r>
    <r>
      <rPr>
        <sz val="10"/>
        <rFont val="Arial"/>
        <family val="2"/>
      </rPr>
      <t xml:space="preserve"> For each of the project participants (including the Bidder, partners, and proposed contractors), provide statements that list the specific experience of the firm in developing, financing, owning, and operating generating facilities, other projects of similar type, size and technology, and any evidence that the project participants have worked jointly on other projects. If a bidder is relying on the experience of a consultant or contractor to meet the Experience Threshold Requirement, the bidder should describe any contractual relationships between the bidder and the consultant or contractor.</t>
    </r>
  </si>
  <si>
    <r>
      <t>A3-c</t>
    </r>
    <r>
      <rPr>
        <sz val="10"/>
        <rFont val="Arial"/>
        <family val="2"/>
      </rPr>
      <t>. Provide a management chart which lists the key personnel dedicated to this project and provide biographies of the key personnel.</t>
    </r>
  </si>
  <si>
    <r>
      <t>A3-d.</t>
    </r>
    <r>
      <rPr>
        <sz val="10"/>
        <rFont val="Arial"/>
        <family val="2"/>
      </rPr>
      <t xml:space="preserve"> Provide a listing of all projects the project sponsor has successfully developed or that are currently under construction. Provide the following information as part of the response:</t>
    </r>
  </si>
  <si>
    <r>
      <t>A1-a</t>
    </r>
    <r>
      <rPr>
        <sz val="10"/>
        <rFont val="Arial"/>
        <family val="2"/>
      </rPr>
      <t>.  Identification of equity participants.</t>
    </r>
  </si>
  <si>
    <r>
      <t>A1-b.</t>
    </r>
    <r>
      <rPr>
        <sz val="10"/>
        <rFont val="Arial"/>
        <family val="2"/>
      </rPr>
      <t xml:space="preserve">  Evidence that the project will be financed.</t>
    </r>
  </si>
  <si>
    <r>
      <t>A1-c.</t>
    </r>
    <r>
      <rPr>
        <sz val="10"/>
        <rFont val="Arial"/>
        <family val="2"/>
      </rPr>
      <t xml:space="preserve">  Description of the Bidder’s organizational structure from a financial and legal perspective, including any general and limited partners, involvement of subsidiaries, providers of capital, and percentage interest of each party.</t>
    </r>
  </si>
  <si>
    <r>
      <t>A1-d.</t>
    </r>
    <r>
      <rPr>
        <sz val="10"/>
        <rFont val="Arial"/>
        <family val="2"/>
      </rPr>
      <t xml:space="preserve">  Provide a description of the financing plan for the project, including construction and term financing. The financing plan should address information contained in the pro forma, such as:</t>
    </r>
  </si>
  <si>
    <r>
      <t>A1-e.</t>
    </r>
    <r>
      <rPr>
        <sz val="10"/>
        <rFont val="Arial"/>
        <family val="2"/>
      </rPr>
      <t xml:space="preserve">  Provide documentation illustrating the experience of the project sponsor in securing financing for projects of similar size and technology. For each project provide the following information:</t>
    </r>
  </si>
  <si>
    <r>
      <t>A1-f.</t>
    </r>
    <r>
      <rPr>
        <sz val="10"/>
        <rFont val="Arial"/>
        <family val="2"/>
      </rPr>
      <t xml:space="preserve">  Provide evidence that the Bidder has the financial resources and financial strength to complete and operate the project as planned.</t>
    </r>
  </si>
  <si>
    <r>
      <t>A1-g.</t>
    </r>
    <r>
      <rPr>
        <sz val="10"/>
        <rFont val="Arial"/>
        <family val="2"/>
      </rPr>
      <t xml:space="preserve">  Provide copies of the most recent audited financial statement or annual report for each Bidder, including affiliates of the Bidder. Also, list the current credit rating from Standard &amp; Poor’s and Moody’s for the sponsor, affiliates, partners, and credit support provider.</t>
    </r>
  </si>
  <si>
    <r>
      <t>A1-h.</t>
    </r>
    <r>
      <rPr>
        <sz val="10"/>
        <rFont val="Arial"/>
        <family val="2"/>
      </rPr>
      <t xml:space="preserve">  The Bidder should demonstrate its ability (and/or the ability of its credit support provider) to provide the required security, including its plan for doing so (including type of security, sources of security and a description of its credit support provider).</t>
    </r>
  </si>
  <si>
    <r>
      <t>A1-i.</t>
    </r>
    <r>
      <rPr>
        <sz val="10"/>
        <rFont val="Arial"/>
        <family val="2"/>
      </rPr>
      <t xml:space="preserve">  Provide a description of any current credit issues regarding the Bidder or affiliate entities raised by rating agencies, banks, or accounting firms.</t>
    </r>
  </si>
  <si>
    <r>
      <t>A1-j.</t>
    </r>
    <r>
      <rPr>
        <sz val="10"/>
        <rFont val="Arial"/>
        <family val="2"/>
      </rPr>
      <t xml:space="preserve">  Describe the implication of the federal Production Tax Credits or Investment Tax Credits (or similar incentives) on the viability of the project.</t>
    </r>
  </si>
  <si>
    <r>
      <t>A1-k.</t>
    </r>
    <r>
      <rPr>
        <sz val="10"/>
        <rFont val="Arial"/>
        <family val="2"/>
      </rPr>
      <t>  Provide a memorandum with supporting information demonstrating that the proposal will not be subject to Variable Interest Entity treatment[1] and that GPA will not have to carry this entity on its financial statements.</t>
    </r>
  </si>
  <si>
    <r>
      <t>A1-l.</t>
    </r>
    <r>
      <rPr>
        <sz val="10"/>
        <rFont val="Arial"/>
        <family val="2"/>
      </rPr>
      <t>  Pro forma income and cash flow statement conforming to Generally Accepted Accounting Principles for the project for the term of the proposed Power Purchase Agreement (include revenue and cost data by major categories, debt service, depreciation expenses and other relevant information). Bidders may propose to submit their financial pro forma to a mutually agreed upon independent third party rather than to GPA. Bidders should note that this information will be required of short-listed bidders only and will be requested by GPA upon shortlist notification or after. Should GPA request pro forma financial information from the bidder, the information will only be used for project viability assessment only.</t>
    </r>
  </si>
  <si>
    <r>
      <t>A1-m.</t>
    </r>
    <r>
      <rPr>
        <sz val="10"/>
        <rFont val="Arial"/>
        <family val="2"/>
      </rPr>
      <t>  Bidders must disclose any litigation related to projects owned or managed by them or any of their affiliates in the United States.</t>
    </r>
  </si>
  <si>
    <r>
      <t>A2-a.</t>
    </r>
    <r>
      <rPr>
        <sz val="10"/>
        <rFont val="Arial"/>
        <family val="2"/>
      </rPr>
      <t xml:space="preserve">  Provide a map of the site that clearly identifies the location of the site, the total acreage, the interconnection point, and the relationship of the site to other local infrastructure. In addition to providing the required map, provide a site layout plan which illustrates the location of all equipment and facilities on the site.</t>
    </r>
  </si>
  <si>
    <r>
      <t>A2-b.</t>
    </r>
    <r>
      <rPr>
        <sz val="10"/>
        <rFont val="Arial"/>
        <family val="2"/>
      </rPr>
      <t xml:space="preserve"> Evidence of right to use site.</t>
    </r>
  </si>
  <si>
    <r>
      <t>A2-c.</t>
    </r>
    <r>
      <rPr>
        <sz val="10"/>
        <rFont val="Arial"/>
        <family val="2"/>
      </rPr>
      <t xml:space="preserve"> Provide evidence that the site is properly zoned. If the site is not currently zoned properly, identify present and required zoning and/or land use designations and provide a permitting plan and timeline to secure the necessary approvals.</t>
    </r>
  </si>
  <si>
    <r>
      <t>A2-d.</t>
    </r>
    <r>
      <rPr>
        <sz val="10"/>
        <rFont val="Arial"/>
        <family val="2"/>
      </rPr>
      <t xml:space="preserve"> Identify any rights-of-way or easements that are required for access to the project or for interconnection. Describe the status of rights-of-way and easement acquisition, and describe the plan for securing the necessary rights-of-way, including the proposed timeline.</t>
    </r>
  </si>
  <si>
    <r>
      <t>A2-e.</t>
    </r>
    <r>
      <rPr>
        <sz val="10"/>
        <rFont val="Arial"/>
        <family val="2"/>
      </rPr>
      <t xml:space="preserve"> Describe whether the project has the capability for expansion at the proposed site. If so, describe the expansion capability possible.</t>
    </r>
  </si>
  <si>
    <r>
      <t>A3-e.</t>
    </r>
    <r>
      <rPr>
        <sz val="10"/>
        <rFont val="Arial"/>
        <family val="2"/>
      </rPr>
      <t xml:space="preserve"> With regard to the Seller’s project team, identify and describe the entity responsible for the following:</t>
    </r>
  </si>
  <si>
    <t>A2.  Level of site control by developer (3)</t>
  </si>
  <si>
    <t>A3.  Project team experience (5)</t>
  </si>
  <si>
    <t>B.  PHYSICAL PROJECT CHARACTERISTICS</t>
  </si>
  <si>
    <t>A.  PROJECT DEVELOPMENT</t>
  </si>
  <si>
    <t>A5.  Status of equipment supply and EPC agreements(3)</t>
  </si>
  <si>
    <r>
      <t>A5-a.</t>
    </r>
    <r>
      <rPr>
        <sz val="10"/>
        <rFont val="Arial"/>
        <family val="2"/>
      </rPr>
      <t xml:space="preserve"> Provide a reasonable but preliminary engineering plan which includes the following information:</t>
    </r>
  </si>
  <si>
    <r>
      <t>A5-b.</t>
    </r>
    <r>
      <rPr>
        <sz val="10"/>
        <rFont val="Arial"/>
        <family val="2"/>
      </rPr>
      <t xml:space="preserve"> Provide name of expected key equipment suppliers and information that illustrates and discusses the proposed equipment and technology, lead times for delivery to GPA, and suppliers prior experience with equipment operation in tropical island environments.</t>
    </r>
  </si>
  <si>
    <r>
      <t>A5-c.</t>
    </r>
    <r>
      <rPr>
        <sz val="10"/>
        <rFont val="Arial"/>
        <family val="2"/>
      </rPr>
      <t xml:space="preserve"> Please identify similar equipment by the same manufacturer that are presently in commercial operations including the number installed, installed capacity and estimated generation.</t>
    </r>
  </si>
  <si>
    <r>
      <t>A5-d.</t>
    </r>
    <r>
      <rPr>
        <sz val="10"/>
        <rFont val="Arial"/>
        <family val="2"/>
      </rPr>
      <t xml:space="preserve"> Provide evidence that the technology to be employed for energy production is ready for transfer to the design and construction phases.</t>
    </r>
  </si>
  <si>
    <r>
      <t>A5-e.</t>
    </r>
    <r>
      <rPr>
        <sz val="10"/>
        <rFont val="Arial"/>
        <family val="2"/>
      </rPr>
      <t xml:space="preserve"> Please indicate if the Bidder has secured its equipment (e.g. wind turbines) for the project. If not, identify the long-lead equipment options and describe the timing for securing equipment.</t>
    </r>
  </si>
  <si>
    <t>A6.  Bidder concurrence to the draft Purchase Power Agreement (5)</t>
  </si>
  <si>
    <t>C1.  Guaranteed Annual MWH (3)</t>
  </si>
  <si>
    <t>C2.  Dispatchability (3)</t>
  </si>
  <si>
    <t>C3.  Product flexibility (3)</t>
  </si>
  <si>
    <r>
      <t>C3-a.</t>
    </r>
    <r>
      <rPr>
        <sz val="10"/>
        <rFont val="Arial"/>
        <family val="2"/>
      </rPr>
      <t xml:space="preserve">  Discuss In-service date (GPA prefers projects that reasonably propose a commercial operation date in the 2010-2012 timeframe)</t>
    </r>
  </si>
  <si>
    <r>
      <t>C3-c.</t>
    </r>
    <r>
      <rPr>
        <sz val="10"/>
        <rFont val="Arial"/>
        <family val="2"/>
      </rPr>
      <t xml:space="preserve">  Bid size (GPA may prefer contracts in an output range sufficient to allow GPA to contract with more than one project entity to diversify project risk).</t>
    </r>
  </si>
  <si>
    <r>
      <t>C3-b.</t>
    </r>
    <r>
      <rPr>
        <sz val="10"/>
        <rFont val="Arial"/>
        <family val="2"/>
      </rPr>
      <t xml:space="preserve">  Willingness to accept contract provisions for flexibility to accommodate future changes to performance standards.</t>
    </r>
  </si>
  <si>
    <t>C4.  Contract term (3)</t>
  </si>
  <si>
    <t>D1.  Debt and equity ratings (3)</t>
  </si>
  <si>
    <t>D2.  Performance assurance (3)</t>
  </si>
  <si>
    <t>D3.  Financial ratio analysis (3)</t>
  </si>
  <si>
    <t>D4.  Default risk (3)</t>
  </si>
  <si>
    <t>D5.  Credit concentration and liquidity effect (3)</t>
  </si>
  <si>
    <t>D6.  Enforceability of contractual credit terms (3)</t>
  </si>
  <si>
    <t>D7.  Bidder revisions to contract templates that may affect credit requirements (3)</t>
  </si>
  <si>
    <t>E.  Environmental Permits and Impacts</t>
  </si>
  <si>
    <t>E1.  Permits (5)</t>
  </si>
  <si>
    <r>
      <t>E1-d.</t>
    </r>
    <r>
      <rPr>
        <sz val="10"/>
        <rFont val="Arial"/>
        <family val="2"/>
      </rPr>
      <t xml:space="preserve">  Provide the anticipated timeline for seeking and receiving the required permits, licenses, and environmental assessments and/or environmental impact statements, using the execution date of the power purchase agreement as the starting point. Please include a narrative on the basis for the assumed timeline.</t>
    </r>
  </si>
  <si>
    <r>
      <t>E1-c</t>
    </r>
    <r>
      <rPr>
        <sz val="10"/>
        <rFont val="Arial"/>
        <family val="2"/>
      </rPr>
      <t>.  Identify the governmental agencies which will issue or approve the required permits, licenses, and environmental assessments and/or environmental impact statements. Prepare timeline to complete acquisition of permits, licenses, and environmental assessments and/or environmental impact statements.</t>
    </r>
  </si>
  <si>
    <r>
      <t xml:space="preserve">E1-b. </t>
    </r>
    <r>
      <rPr>
        <sz val="10"/>
        <rFont val="Arial"/>
        <family val="2"/>
      </rPr>
      <t xml:space="preserve"> </t>
    </r>
    <r>
      <rPr>
        <i/>
        <sz val="10"/>
        <rFont val="Arial"/>
        <family val="2"/>
      </rPr>
      <t>Provide a list of all Federal and GUAM permits, licenses, and environmental assessments and/or environmental impact statements required to construct and operate the project. Identify governmental agencies for issuing permits and licenses.</t>
    </r>
  </si>
  <si>
    <r>
      <t>E1-a.</t>
    </r>
    <r>
      <rPr>
        <sz val="10"/>
        <rFont val="Arial"/>
        <family val="2"/>
      </rPr>
      <t xml:space="preserve">  Identify all permits, licenses, and environmental assessments and/or environmental impact statements required.</t>
    </r>
  </si>
  <si>
    <t>E2.  Site Environmental Assessment (5)</t>
  </si>
  <si>
    <r>
      <t xml:space="preserve">E2-a.  </t>
    </r>
    <r>
      <rPr>
        <sz val="10"/>
        <rFont val="Arial"/>
        <family val="2"/>
      </rPr>
      <t>Provide a preliminary environmental assessment of the site. The analysis should address each of the major environmental areas and sub-areas as presented below:</t>
    </r>
  </si>
  <si>
    <r>
      <t xml:space="preserve">E2-c.  </t>
    </r>
    <r>
      <rPr>
        <sz val="10"/>
        <rFont val="Arial"/>
        <family val="2"/>
      </rPr>
      <t>Provide documentation identifying any potential environmental impediments to project development and the plan to mitigate the impediment.</t>
    </r>
  </si>
  <si>
    <r>
      <t xml:space="preserve">E2-b.  </t>
    </r>
    <r>
      <rPr>
        <sz val="10"/>
        <rFont val="Arial"/>
        <family val="2"/>
      </rPr>
      <t>Identify the location of the nearest residence and the nature of any buildings within 500 feet of the site.</t>
    </r>
  </si>
  <si>
    <r>
      <t xml:space="preserve">E2-d.  </t>
    </r>
    <r>
      <rPr>
        <sz val="10"/>
        <rFont val="Arial"/>
        <family val="2"/>
      </rPr>
      <t>Identify a community support and a communications plan to gain support for or acceptance of the proposed project. Identify support for and/or acceptance of the proposed project by the affected communities and the general public.</t>
    </r>
  </si>
  <si>
    <t>E3.  Plant/Resource Environmental Characteristics (5)</t>
  </si>
  <si>
    <r>
      <t>E3-a.  Air emissions (including particulate matter, NOx, SO</t>
    </r>
    <r>
      <rPr>
        <vertAlign val="subscript"/>
        <sz val="10"/>
        <rFont val="Arial"/>
        <family val="2"/>
      </rPr>
      <t>2</t>
    </r>
    <r>
      <rPr>
        <sz val="10"/>
        <rFont val="Arial"/>
        <family val="2"/>
      </rPr>
      <t>, and CO)</t>
    </r>
  </si>
  <si>
    <t>E3-b.  Land use</t>
  </si>
  <si>
    <t>E3-c.  Water use and/or discharge (where applicable)</t>
  </si>
  <si>
    <t>E3-d.  Waste directly related to power production</t>
  </si>
  <si>
    <t>• Name of principal engineering firm responsible for facility design</t>
  </si>
  <si>
    <t>• Type of generation technology</t>
  </si>
  <si>
    <t>• Major equipment considered or expected to be used</t>
  </si>
  <si>
    <t>• Equipment vendors selected/considered</t>
  </si>
  <si>
    <t>• History of equipment operations</t>
  </si>
  <si>
    <t>• Equipment procurement strategy</t>
  </si>
  <si>
    <t>• Describe the technology to be employed for energy production.</t>
  </si>
  <si>
    <t>• To the developer’s best knowledge, are there, or have there been any similar plants in commercial operation? If not, i) are there, or have there been, any pilot projects, and ii) please provide evidence that the technology to be employed for energy production has been proven. Such evidence may include copies of studies confirming technical feasibility.</t>
  </si>
  <si>
    <t>The Bidder should identify environmental impacts associated with the proposed project and its plan to mitigate such impacts. Included in this section are technical environmental issues associated with air, water, solid waste, land use, noise, and other environmental issues. The following addresses specific environmental permitting considerations,</t>
  </si>
  <si>
    <t>• Air quality</t>
  </si>
  <si>
    <t>• Water resources</t>
  </si>
  <si>
    <t>• Ecology</t>
  </si>
  <si>
    <t>• Land use</t>
  </si>
  <si>
    <t>• Previous site use</t>
  </si>
  <si>
    <t>• Noise level</t>
  </si>
  <si>
    <t>• Aesthetic/visual</t>
  </si>
  <si>
    <t>• Cultural resources</t>
  </si>
  <si>
    <t>• Site development</t>
  </si>
  <si>
    <t>• How will affected communities and the general public be informed about the proposed project?</t>
  </si>
  <si>
    <t>• Will the affected communities and the general public be given an opportunity to provide the developer with feedback and comments on the proposed project? What will the developer do with the feedback and comments received?</t>
  </si>
  <si>
    <r>
      <t xml:space="preserve">• </t>
    </r>
    <r>
      <rPr>
        <i/>
        <sz val="10"/>
        <rFont val="Arial"/>
        <family val="2"/>
      </rPr>
      <t>Identify communities and other stakeholders that may be affected by the proposed project. How will they be affected?</t>
    </r>
  </si>
  <si>
    <t>GPA is willing to consider other project specific environmental benefits that a Bidder is able to offer that are not mentioned in this solicitation. Bidders are encouraged to describe any such project-specific factors that they believe would be valuable to GPA.</t>
  </si>
  <si>
    <t xml:space="preserve">Describe willingness to allow GPA to extend the life of a resource beyond the initial term or forecast provide potential future risk mitigation. As a result, proposals that provide rights to long-term access to the resource or energy supply will be scored higher than proposals that do not provide similar rights . </t>
  </si>
  <si>
    <t>• Provide an operation and maintenance plan for the project that demonstrates the long term operational viability of the proposed project. The plan should include a discussion of the staffing levels proposed for the project, the expected role of the project sponsor or outside contractor, scheduling of major maintenance activity, maintenance funding levels, and the plan for testing equipment.</t>
  </si>
  <si>
    <t>• Indicate whether or not the project sponsor is willing to coordinate the maintenance schedule for the project with the annual maintenance schedule of GPA.</t>
  </si>
  <si>
    <t>• Describe the status of the project sponsor in securing any operation and maintenance agreements or contracts. Include a discussion of the sponsors plan for securing a long-term O&amp;M contract.</t>
  </si>
  <si>
    <t>• Provide examples of the Bidder’s experience with O&amp;M services for other similar projects.</t>
  </si>
  <si>
    <t>Discuss contract term.  (NOTE:  No firm capacity payments will be offered for this BID. GPA prefers proposals that have a longer contractual term.)</t>
  </si>
  <si>
    <r>
      <t xml:space="preserve">• </t>
    </r>
    <r>
      <rPr>
        <i/>
        <sz val="10"/>
        <rFont val="Arial"/>
        <family val="2"/>
      </rPr>
      <t>The project’s projected financial structure</t>
    </r>
  </si>
  <si>
    <t>• Expected sources of debt and equity financing</t>
  </si>
  <si>
    <t>A1.  Method and status of project financing (3)</t>
  </si>
  <si>
    <t>Step</t>
  </si>
  <si>
    <t>Directions</t>
  </si>
  <si>
    <t>Raw Score Weight</t>
  </si>
  <si>
    <t>EVALUATION FACTORS</t>
  </si>
  <si>
    <t>• How will the project be financed?</t>
  </si>
  <si>
    <t>• Is there a written commitment from the equity participants? If so, please provide a copy with confidential information redacted if necessary.</t>
  </si>
  <si>
    <t>• Discuss and/or provide supporting information on any project financing guarantees.</t>
  </si>
  <si>
    <t>• Does the developer envision any conditions precedent to project financing other than execution of the power purchase agreement and Guam Public Utilities Commission approval of the power purchase agreement? If so, what do you expect them to be?</t>
  </si>
  <si>
    <t>• Who are the equity participants in the project?</t>
  </si>
  <si>
    <t>Bidders are required to provide responses to all questions below. Bidders are required to demonstrate the financial viability of their project. Bidders should provide the following information:</t>
  </si>
  <si>
    <t>• Estimated capital cost.</t>
  </si>
  <si>
    <t>• Evidence the project is financeable</t>
  </si>
  <si>
    <t>• In addition, the financing plan should address the financing of development costs. All bidders are required to provide this information.</t>
  </si>
  <si>
    <t>• Project name and location</t>
  </si>
  <si>
    <t>• Project type and size</t>
  </si>
  <si>
    <t>• Date of construction and permanent financing</t>
  </si>
  <si>
    <t>Bidders should ensure that the threshold criteria for siting are verified in their responses.</t>
  </si>
  <si>
    <t>• Does the project have a right to use the site (e.g., by virtue of ownership or land rights obtained from the owner)?</t>
  </si>
  <si>
    <t>• Does the project need any entitlements to use the site?</t>
  </si>
  <si>
    <t>• Include any relevant documentation, e.g. letter of intent to negotiate a lease or purchase of site, or evidence of actual lease or purchase of site.</t>
  </si>
  <si>
    <t>• If the project does not have site control, provide a timeline when it is anticipated that the project will receive entitlements to use the site, obtain a lease to, or purchase the site. For reference, use the execution date of the power purchase agreement as the starting point.</t>
  </si>
  <si>
    <r>
      <t>NOTE [1]</t>
    </r>
    <r>
      <rPr>
        <i/>
        <sz val="10"/>
        <rFont val="Arial"/>
        <family val="2"/>
      </rPr>
      <t xml:space="preserve"> GPA is not willing to be subject to accounting treatment that results from variable interest entity (“VIE”) treatment as set forth in Financial Accounting Standards Board Interpretation No. 46 (revised December 2003) (“FIN46R”).</t>
    </r>
  </si>
  <si>
    <t>Bidders are required to demonstrate project experience and management capability to successfully develop and operate the project proposed. GPA is interested in a project team which has demonstrated success in projects of similar type, size and technology and can demonstrate an ability to effectively work together to bring the project to commercial operation in a timely fashion.</t>
  </si>
  <si>
    <t>• Name of the project</t>
  </si>
  <si>
    <t>• Location of the project</t>
  </si>
  <si>
    <t>• Project type, size and technology</t>
  </si>
  <si>
    <t>• Commercial operation date</t>
  </si>
  <si>
    <t>• Capacity factor of the unit for the past three years</t>
  </si>
  <si>
    <t>• Availability factor of the unit for the past three years</t>
  </si>
  <si>
    <t>• References, including the names and current addresses and telephone numbers of individuals to contact for each reference.</t>
  </si>
  <si>
    <t>• Construction Period Lender</t>
  </si>
  <si>
    <t>• Operating Period Lender</t>
  </si>
  <si>
    <t>• Financial Advisor</t>
  </si>
  <si>
    <t>• Environmental Consultant</t>
  </si>
  <si>
    <t>• Owner’s Engineer</t>
  </si>
  <si>
    <t>• Construction Contractor</t>
  </si>
  <si>
    <t>• Transmission Consultant</t>
  </si>
  <si>
    <t>• Legal Counsel</t>
  </si>
  <si>
    <t>Bidders should provide information about the specific technology or equipment including the track record of the technology and equipment.</t>
  </si>
  <si>
    <t>&lt;&lt;&lt;&lt;&lt;&lt;&lt;&lt;&lt;&lt;   END   &gt;&gt;&gt;&gt;&gt;&gt;&gt;&gt;&gt;&gt;</t>
  </si>
  <si>
    <t>B4.  Risk that the resource will not perform as expected (5)</t>
  </si>
  <si>
    <t>B5.  Project life and extension options. (5)</t>
  </si>
  <si>
    <t>A4.  Project Schedule &amp; Commerical Operation Date (4)</t>
  </si>
  <si>
    <t>A4.  Project Schedule &amp; Commerical Operation Date</t>
  </si>
  <si>
    <t>BID REFERENCE</t>
  </si>
  <si>
    <t xml:space="preserve">In Column H, rate the quality of the Bidder's response to each requested Checklist Item, based on review of the submittal. </t>
  </si>
  <si>
    <t>Overview:</t>
  </si>
  <si>
    <t>In Column E, labeled "Bid Reference," cite the volume, chapter, section, page number, etc. of the Bidder's submittal where the information supporting compliance for the given Checklist Item can be found. Give locational references as specifically as possible. Leave the reference cell blank if the bid does not contain adequate supporting information for the given Checklist Item.</t>
  </si>
  <si>
    <t>Provide the name of the company bidding.</t>
  </si>
  <si>
    <t>Provide Bidder contact information.</t>
  </si>
  <si>
    <t>Provide the name of the renewable energy project.</t>
  </si>
  <si>
    <t>4.</t>
  </si>
  <si>
    <t>5.</t>
  </si>
  <si>
    <t>6.</t>
  </si>
  <si>
    <t>7.</t>
  </si>
  <si>
    <t>8.</t>
  </si>
  <si>
    <t>Provide the names, contact information, and ownership share for project owner(s).</t>
  </si>
  <si>
    <t>9.</t>
  </si>
  <si>
    <t>9.A</t>
  </si>
  <si>
    <t>9.B</t>
  </si>
  <si>
    <t>9.C</t>
  </si>
  <si>
    <t>Nameplate capacity of the facility in kW.</t>
  </si>
  <si>
    <t>9.D</t>
  </si>
  <si>
    <t>Generator capacity, in kW.</t>
  </si>
  <si>
    <t>9.E</t>
  </si>
  <si>
    <t>9.F</t>
  </si>
  <si>
    <t>Estimated annual capacity factor (net) percentage.</t>
  </si>
  <si>
    <t>9.G</t>
  </si>
  <si>
    <t>9.H</t>
  </si>
  <si>
    <t>Estimated equivalent availability factor percentage.</t>
  </si>
  <si>
    <t>9.I</t>
  </si>
  <si>
    <t>Expected project life in years.</t>
  </si>
  <si>
    <t>10.</t>
  </si>
  <si>
    <t>Provide the requested project interconnection and transmission information:</t>
  </si>
  <si>
    <t>10.A</t>
  </si>
  <si>
    <t>Voltage at which the project interconnects to the transmission system.</t>
  </si>
  <si>
    <t>10.B</t>
  </si>
  <si>
    <t>Point of interconnection or interconnection substation name.</t>
  </si>
  <si>
    <t>10.C</t>
  </si>
  <si>
    <t>Name of the transmission line on which the project is interconnected.</t>
  </si>
  <si>
    <t>10.D</t>
  </si>
  <si>
    <t>11.</t>
  </si>
  <si>
    <t>11.A</t>
  </si>
  <si>
    <t>11.B</t>
  </si>
  <si>
    <t>12.</t>
  </si>
  <si>
    <t>13.</t>
  </si>
  <si>
    <t>Provide the monthly estimated net portfolio credits per hour for every hour of the day.</t>
  </si>
  <si>
    <t>14.</t>
  </si>
  <si>
    <t>Renewable Resource</t>
  </si>
  <si>
    <t>biomass</t>
  </si>
  <si>
    <t>Bidder Information</t>
  </si>
  <si>
    <t>hydro</t>
  </si>
  <si>
    <t>1.</t>
  </si>
  <si>
    <t>Company Name:</t>
  </si>
  <si>
    <t>geothermal</t>
  </si>
  <si>
    <t>solar</t>
  </si>
  <si>
    <t>wind</t>
  </si>
  <si>
    <t>2.</t>
  </si>
  <si>
    <t>Contact Name:</t>
  </si>
  <si>
    <t>ocean thermal</t>
  </si>
  <si>
    <t>wave action</t>
  </si>
  <si>
    <t>Street Address:</t>
  </si>
  <si>
    <t>tidal action</t>
  </si>
  <si>
    <t>City:</t>
  </si>
  <si>
    <t xml:space="preserve">State &amp; Zip Code: </t>
  </si>
  <si>
    <t>Phone Number:</t>
  </si>
  <si>
    <t>Fax Number:</t>
  </si>
  <si>
    <t>e-mail Address:</t>
  </si>
  <si>
    <t>Renewable Energy Project Information</t>
  </si>
  <si>
    <t>3.</t>
  </si>
  <si>
    <t>Project Name:</t>
  </si>
  <si>
    <t>Unique Bid Number (1,2,3…):</t>
  </si>
  <si>
    <t>Street Address (or general location):</t>
  </si>
  <si>
    <t>City / County:</t>
  </si>
  <si>
    <t>State &amp; Zip Code:</t>
  </si>
  <si>
    <t>New or existing? (Click One Below)</t>
  </si>
  <si>
    <t>Existing Facility</t>
  </si>
  <si>
    <t>New Facility</t>
  </si>
  <si>
    <t>Project Owners</t>
  </si>
  <si>
    <t>Owner 1:</t>
  </si>
  <si>
    <t>Owner 2:</t>
  </si>
  <si>
    <t>Owner 3:</t>
  </si>
  <si>
    <t>Contact:</t>
  </si>
  <si>
    <t>Ownership Share:</t>
  </si>
  <si>
    <t>Project Technical Information</t>
  </si>
  <si>
    <t>Nameplate Capacity, kW:</t>
  </si>
  <si>
    <t>Generator nameplate capacity, kW:</t>
  </si>
  <si>
    <t>Type of cooling (wet or dry):</t>
  </si>
  <si>
    <t>Estimated Annual Capacity Factor (net), %:</t>
  </si>
  <si>
    <t>Estimated Equivalent Availability Factor, %:</t>
  </si>
  <si>
    <t>Expected Project Life, years:</t>
  </si>
  <si>
    <t>Interconnection and Transmission Information</t>
  </si>
  <si>
    <t>Interconnection Voltage:</t>
  </si>
  <si>
    <t>Interconnection Point / Substation:</t>
  </si>
  <si>
    <t>Interconnecting Transmission Line:</t>
  </si>
  <si>
    <t>Total Interconnection Cost:</t>
  </si>
  <si>
    <t>Term, years:</t>
  </si>
  <si>
    <t>Contract Net Capacity, KW:</t>
  </si>
  <si>
    <t>Renewable Energy Project Generation Profile</t>
  </si>
  <si>
    <t>Jan</t>
  </si>
  <si>
    <t>Feb</t>
  </si>
  <si>
    <t>Mar</t>
  </si>
  <si>
    <t>May</t>
  </si>
  <si>
    <t>Aug</t>
  </si>
  <si>
    <t>Sep</t>
  </si>
  <si>
    <t>Oct</t>
  </si>
  <si>
    <t>Nov</t>
  </si>
  <si>
    <t>Dec</t>
  </si>
  <si>
    <t>Monthly Total MWh</t>
  </si>
  <si>
    <t>Renewable Energy Project Portfolio Credit Generation Profile</t>
  </si>
  <si>
    <t>Complete the worksheet titled "Part 2 - Technical Data"</t>
  </si>
  <si>
    <t>Each Bidder Must Complete Task 2.</t>
  </si>
  <si>
    <t>Go to the "Part 2 - Technical Data" worksheet.</t>
  </si>
  <si>
    <t>Review the Bidder's information referenced under Task 1 and Task 2.</t>
  </si>
  <si>
    <t>Review Bidder entries in Column E of the sheet "Part 1 - Qual Support References" and additional information in "Part 2 - Technical Data."  Using these entries, evaluate the Bidder's supporting documents to determine if the Bidder has provided enough information and has met the Technical Requirements.</t>
  </si>
  <si>
    <t>Power Purchase Agreement Information</t>
  </si>
  <si>
    <t>This width of this sheet (columns B to Q) can be viewed completely by setting zoom to 84%</t>
  </si>
  <si>
    <t>Fill in the yellow highlighted cells in this worksheet with the information requested.  Additional instructions are provided below.  If any of the items are not applicable, mark "N/A".</t>
  </si>
  <si>
    <r>
      <t>Bidders are required to complete Task 1 and Task 2 described below.  GPA staff will complete Tasks 3 and 4.  Bidders must fill in the worksheets titled "</t>
    </r>
    <r>
      <rPr>
        <b/>
        <sz val="12"/>
        <rFont val="Arial"/>
        <family val="2"/>
      </rPr>
      <t>Part 1- Qual Support References</t>
    </r>
    <r>
      <rPr>
        <sz val="12"/>
        <rFont val="Arial"/>
        <family val="2"/>
      </rPr>
      <t>" and "</t>
    </r>
    <r>
      <rPr>
        <b/>
        <sz val="12"/>
        <rFont val="Arial"/>
        <family val="2"/>
      </rPr>
      <t>Part 2 - Technical Data</t>
    </r>
    <r>
      <rPr>
        <sz val="12"/>
        <rFont val="Arial"/>
        <family val="2"/>
      </rPr>
      <t>" and return an electronic copy of this entire workbook with their IFB submittals. GPA will review each Bidder's submittal  of Task 1 to ensure that the referenced pages/sections given by the Bidder in the worksheet truly support compliance with the Technical Requirements. The Bidders have been given the Task 1 worksheet to facilitate the bid evaluation. In addition, GPA has requested for specific technical information that must be provided as described in Task 2.  For the Bidders' reference, there is a copy of the scoring sheet used to qualify/disqualify the Unpriced Technical Offers on the worksheet titled "Part 3 - Qual Eval Scoresheet." The Bidders may use this sheet as a tool to assess the strength of their submittals. However, GPA evaluators will fill this information in for each bid received and only the GPA evaluators' scorings will count.</t>
    </r>
  </si>
  <si>
    <t>No</t>
  </si>
  <si>
    <t>Technical Data Request:</t>
  </si>
  <si>
    <t>No:</t>
  </si>
  <si>
    <t>Complete the hourly production data for all contract years on Part 2 - Data 2 worksheet</t>
  </si>
  <si>
    <t>Complete the hourly production data for the first contract year on Part 2 - Data 2 worksheet</t>
  </si>
  <si>
    <t>Primary Contact:</t>
  </si>
  <si>
    <t>Alternative Contact:</t>
  </si>
  <si>
    <r>
      <t xml:space="preserve">Date of Initial Commercial Operation, </t>
    </r>
    <r>
      <rPr>
        <i/>
        <sz val="10"/>
        <color indexed="8"/>
        <rFont val="Arial"/>
        <family val="2"/>
      </rPr>
      <t>(MM/DD/YYYY):</t>
    </r>
  </si>
  <si>
    <r>
      <t xml:space="preserve">Agreement Beginning Date, </t>
    </r>
    <r>
      <rPr>
        <i/>
        <sz val="10"/>
        <color indexed="8"/>
        <rFont val="Arial"/>
        <family val="2"/>
      </rPr>
      <t xml:space="preserve">(MM/DD/YYYY): </t>
    </r>
  </si>
  <si>
    <t>Hour:</t>
  </si>
  <si>
    <t>MON</t>
  </si>
  <si>
    <t>YR</t>
  </si>
  <si>
    <t>DAYS</t>
  </si>
  <si>
    <t>CON YR</t>
  </si>
  <si>
    <t>Guarantee Match? (9.G)</t>
  </si>
  <si>
    <t>Guaranteed Net Annual Generation, MWh/yr:</t>
  </si>
  <si>
    <t>Annual Production (MWH)</t>
  </si>
  <si>
    <t>Next Month</t>
  </si>
  <si>
    <t>Days per Month</t>
  </si>
  <si>
    <t>&lt;renewable technology&gt;</t>
  </si>
  <si>
    <t>Capacity Factor</t>
  </si>
  <si>
    <t>TEST ERROR</t>
  </si>
  <si>
    <t>Renewable Technology (Select one):</t>
  </si>
  <si>
    <t>&lt;&lt;&lt;&lt;&lt;&lt; END &gt;&gt;&gt;&gt;&gt;&gt;</t>
  </si>
  <si>
    <t>QUALITATIVE SCORING WORKBOOK INSTRUCTIONS</t>
  </si>
  <si>
    <t>&lt;&lt;&lt; BIDDER'S NAME &gt;&gt;&gt;</t>
  </si>
  <si>
    <t>&lt;&lt;&lt;project name&gt;&gt;&gt;</t>
  </si>
  <si>
    <t>PART 3 - QUAL EVAL SCORESHEET</t>
  </si>
  <si>
    <t>PART 2 - TECHNICAL DATA</t>
  </si>
  <si>
    <t>PART 1 - QUAL SUPPORT REFERENCES</t>
  </si>
  <si>
    <t>Bidders should enter their name in highlighted cell, this will title the other sheets in the workbook with the Bidder's name.</t>
  </si>
  <si>
    <t>Bidder should enter a unique bid no. (1,2,3….) in the highlighted cell if submitting more than one bid.</t>
  </si>
  <si>
    <t>&lt;&lt;&lt; BIDDER'S BID NO &gt;&gt;&gt;</t>
  </si>
  <si>
    <t>E4.  Carbon Balance (5)</t>
  </si>
  <si>
    <t>E5.  Others (3)</t>
  </si>
  <si>
    <t>E4-a.  Discussion of Carbon Footprint</t>
  </si>
  <si>
    <t>E4-b.  Supporting documentation for estimates of greenhouse gases produced</t>
  </si>
  <si>
    <t>E4.  Carbon Balance Less than 500 lbs/MWh (5)</t>
  </si>
  <si>
    <t xml:space="preserve">NOTE:  Evaluator shall provide full 5 points to Carbon Balance Less than 500 lbs/MWh otherwise score is 0 points and proposal is deemed "UNACCEPTABLE" </t>
  </si>
  <si>
    <t>A2.  Level of site control by developer (6)</t>
  </si>
  <si>
    <t>E5.  Others (5)</t>
  </si>
  <si>
    <t>Renewable Resource Acquisition for the Guam Power Authority</t>
  </si>
  <si>
    <t>Renewable Resource  Acquisition for the Guam Power Authority</t>
  </si>
  <si>
    <t>Invitation for Bid: GPA-059-14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</si>
</sst>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
    <numFmt numFmtId="169" formatCode="_(* #,##0.0_);_(* \(#,##0.0\);_(* &quot;-&quot;??_);_(@_)"/>
    <numFmt numFmtId="170" formatCode="_(* #,##0_);_(* \(#,##0\);_(* &quot;-&quot;??_);_(@_)"/>
    <numFmt numFmtId="171" formatCode="[$€-2]\ #,##0.00_);[Red]\([$€-2]\ #,##0.00\)"/>
    <numFmt numFmtId="172" formatCode="0.000"/>
    <numFmt numFmtId="173" formatCode="[$-409]dddd\,\ mmmm\ dd\,\ yyyy"/>
    <numFmt numFmtId="174" formatCode="m/d/yyyy;@"/>
  </numFmts>
  <fonts count="66">
    <font>
      <sz val="10"/>
      <name val="Arial"/>
      <family val="0"/>
    </font>
    <font>
      <b/>
      <sz val="10"/>
      <name val="Arial"/>
      <family val="2"/>
    </font>
    <font>
      <b/>
      <sz val="12"/>
      <name val="Arial"/>
      <family val="2"/>
    </font>
    <font>
      <sz val="12"/>
      <name val="Arial"/>
      <family val="2"/>
    </font>
    <font>
      <u val="single"/>
      <sz val="10"/>
      <color indexed="36"/>
      <name val="Arial"/>
      <family val="2"/>
    </font>
    <font>
      <u val="single"/>
      <sz val="10"/>
      <color indexed="12"/>
      <name val="Arial"/>
      <family val="2"/>
    </font>
    <font>
      <sz val="8"/>
      <name val="Arial"/>
      <family val="2"/>
    </font>
    <font>
      <i/>
      <sz val="10"/>
      <name val="Arial"/>
      <family val="2"/>
    </font>
    <font>
      <vertAlign val="subscript"/>
      <sz val="10"/>
      <name val="Arial"/>
      <family val="2"/>
    </font>
    <font>
      <b/>
      <i/>
      <sz val="10"/>
      <name val="Arial"/>
      <family val="2"/>
    </font>
    <font>
      <i/>
      <sz val="12"/>
      <name val="Arial"/>
      <family val="2"/>
    </font>
    <font>
      <b/>
      <i/>
      <sz val="12"/>
      <name val="Arial"/>
      <family val="2"/>
    </font>
    <font>
      <sz val="10"/>
      <name val="Times New Roman"/>
      <family val="1"/>
    </font>
    <font>
      <sz val="12"/>
      <color indexed="12"/>
      <name val="Arial"/>
      <family val="2"/>
    </font>
    <font>
      <b/>
      <sz val="12"/>
      <color indexed="8"/>
      <name val="Arial"/>
      <family val="2"/>
    </font>
    <font>
      <sz val="10"/>
      <color indexed="8"/>
      <name val="Arial"/>
      <family val="2"/>
    </font>
    <font>
      <b/>
      <sz val="10"/>
      <color indexed="8"/>
      <name val="Arial"/>
      <family val="2"/>
    </font>
    <font>
      <b/>
      <sz val="14"/>
      <color indexed="8"/>
      <name val="Arial"/>
      <family val="2"/>
    </font>
    <font>
      <b/>
      <sz val="11"/>
      <color indexed="8"/>
      <name val="Arial"/>
      <family val="2"/>
    </font>
    <font>
      <sz val="11"/>
      <color indexed="8"/>
      <name val="Arial"/>
      <family val="2"/>
    </font>
    <font>
      <sz val="12"/>
      <color indexed="8"/>
      <name val="Arial"/>
      <family val="2"/>
    </font>
    <font>
      <u val="single"/>
      <sz val="10"/>
      <color indexed="8"/>
      <name val="Arial"/>
      <family val="2"/>
    </font>
    <font>
      <u val="single"/>
      <sz val="10"/>
      <name val="Arial"/>
      <family val="2"/>
    </font>
    <font>
      <i/>
      <sz val="10"/>
      <color indexed="8"/>
      <name val="Arial"/>
      <family val="2"/>
    </font>
    <font>
      <b/>
      <sz val="8"/>
      <name val="Arial"/>
      <family val="2"/>
    </font>
    <font>
      <sz val="10"/>
      <color indexed="10"/>
      <name val="Arial"/>
      <family val="2"/>
    </font>
    <font>
      <b/>
      <sz val="10"/>
      <color indexed="18"/>
      <name val="Arial"/>
      <family val="2"/>
    </font>
    <font>
      <b/>
      <sz val="18"/>
      <name val="Arial"/>
      <family val="2"/>
    </font>
    <font>
      <b/>
      <sz val="18"/>
      <color indexed="8"/>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color indexed="63"/>
      </bottom>
    </border>
    <border>
      <left style="thin"/>
      <right style="thin"/>
      <top style="medium"/>
      <bottom style="thin"/>
    </border>
    <border>
      <left style="medium"/>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thin"/>
      <top style="thin"/>
      <bottom style="medium"/>
    </border>
    <border>
      <left style="medium"/>
      <right>
        <color indexed="63"/>
      </right>
      <top style="thin"/>
      <bottom style="mediu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style="medium"/>
      <top style="hair"/>
      <bottom style="hair"/>
    </border>
    <border>
      <left>
        <color indexed="63"/>
      </left>
      <right style="medium"/>
      <top style="hair"/>
      <bottom style="thin"/>
    </border>
    <border>
      <left>
        <color indexed="63"/>
      </left>
      <right style="medium"/>
      <top style="thin"/>
      <bottom style="thin"/>
    </border>
    <border>
      <left>
        <color indexed="63"/>
      </left>
      <right style="medium"/>
      <top>
        <color indexed="63"/>
      </top>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medium"/>
      <right style="medium"/>
      <top style="medium"/>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medium"/>
      <right style="medium"/>
      <top style="thin"/>
      <bottom style="medium"/>
    </border>
    <border>
      <left style="thin"/>
      <right style="medium"/>
      <top style="thin"/>
      <bottom style="thin"/>
    </border>
    <border>
      <left style="thin"/>
      <right style="medium"/>
      <top>
        <color indexed="63"/>
      </top>
      <bottom>
        <color indexed="63"/>
      </bottom>
    </border>
    <border>
      <left>
        <color indexed="63"/>
      </left>
      <right>
        <color indexed="63"/>
      </right>
      <top style="thin"/>
      <bottom style="medium"/>
    </border>
    <border>
      <left style="thin"/>
      <right style="medium"/>
      <top style="hair"/>
      <bottom style="hair"/>
    </border>
    <border>
      <left style="thin"/>
      <right style="medium"/>
      <top style="hair"/>
      <bottom style="thin"/>
    </border>
    <border>
      <left style="thin"/>
      <right style="medium"/>
      <top>
        <color indexed="63"/>
      </top>
      <bottom style="thin"/>
    </border>
    <border>
      <left style="thin"/>
      <right style="medium"/>
      <top style="thin"/>
      <bottom style="medium"/>
    </border>
    <border>
      <left>
        <color indexed="63"/>
      </left>
      <right style="medium"/>
      <top>
        <color indexed="63"/>
      </top>
      <bottom style="hair"/>
    </border>
    <border>
      <left>
        <color indexed="63"/>
      </left>
      <right style="medium"/>
      <top style="thin"/>
      <bottom>
        <color indexed="63"/>
      </bottom>
    </border>
    <border>
      <left style="medium"/>
      <right style="medium"/>
      <top style="thin"/>
      <bottom>
        <color indexed="63"/>
      </bottom>
    </border>
    <border>
      <left style="medium"/>
      <right style="medium"/>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thin"/>
    </border>
    <border>
      <left>
        <color indexed="63"/>
      </left>
      <right style="thin"/>
      <top style="thin"/>
      <bottom style="medium"/>
    </border>
    <border>
      <left>
        <color indexed="63"/>
      </left>
      <right style="thin"/>
      <top>
        <color indexed="63"/>
      </top>
      <bottom style="medium"/>
    </border>
    <border>
      <left style="thin"/>
      <right style="medium"/>
      <top>
        <color indexed="63"/>
      </top>
      <bottom style="hair"/>
    </border>
    <border>
      <left style="medium"/>
      <right style="medium"/>
      <top>
        <color indexed="63"/>
      </top>
      <bottom style="medium"/>
    </border>
    <border>
      <left style="thin"/>
      <right style="medium"/>
      <top style="medium"/>
      <bottom style="thin"/>
    </border>
    <border>
      <left style="thin"/>
      <right>
        <color indexed="63"/>
      </right>
      <top style="thin"/>
      <bottom style="thin"/>
    </border>
    <border>
      <left style="medium"/>
      <right>
        <color indexed="63"/>
      </right>
      <top style="medium"/>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65">
    <xf numFmtId="0" fontId="0" fillId="0" borderId="0" xfId="0" applyAlignment="1">
      <alignment/>
    </xf>
    <xf numFmtId="0" fontId="2" fillId="0" borderId="0" xfId="0" applyFont="1" applyBorder="1" applyAlignment="1">
      <alignment horizontal="left"/>
    </xf>
    <xf numFmtId="0" fontId="3"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10" fillId="0" borderId="0" xfId="0" applyFont="1" applyFill="1" applyBorder="1" applyAlignment="1">
      <alignment wrapText="1"/>
    </xf>
    <xf numFmtId="0" fontId="3" fillId="0" borderId="0" xfId="0" applyFont="1" applyFill="1" applyBorder="1" applyAlignment="1">
      <alignment horizontal="justify" wrapText="1"/>
    </xf>
    <xf numFmtId="0" fontId="3" fillId="0" borderId="0" xfId="0" applyFont="1" applyFill="1" applyAlignment="1">
      <alignment/>
    </xf>
    <xf numFmtId="0" fontId="3" fillId="0" borderId="10" xfId="0" applyFont="1" applyBorder="1" applyAlignment="1">
      <alignment wrapText="1"/>
    </xf>
    <xf numFmtId="0" fontId="10" fillId="0" borderId="0" xfId="0" applyFont="1" applyFill="1" applyBorder="1" applyAlignment="1">
      <alignment horizontal="center" wrapText="1"/>
    </xf>
    <xf numFmtId="0" fontId="2" fillId="0" borderId="11" xfId="42" applyNumberFormat="1" applyFont="1" applyFill="1" applyBorder="1" applyAlignment="1">
      <alignment horizontal="center" wrapText="1"/>
    </xf>
    <xf numFmtId="0" fontId="2" fillId="33" borderId="11" xfId="0" applyFont="1" applyFill="1" applyBorder="1" applyAlignment="1">
      <alignment horizontal="center" wrapText="1"/>
    </xf>
    <xf numFmtId="0" fontId="2"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2" xfId="0" applyFont="1" applyFill="1" applyBorder="1" applyAlignment="1">
      <alignment horizontal="left"/>
    </xf>
    <xf numFmtId="0" fontId="2" fillId="0" borderId="13" xfId="0" applyFont="1" applyFill="1" applyBorder="1" applyAlignment="1">
      <alignment horizontal="center" wrapText="1"/>
    </xf>
    <xf numFmtId="0" fontId="2" fillId="0" borderId="13" xfId="0" applyFont="1" applyFill="1" applyBorder="1" applyAlignment="1">
      <alignment wrapText="1"/>
    </xf>
    <xf numFmtId="0" fontId="2" fillId="33" borderId="14" xfId="0" applyFont="1" applyFill="1" applyBorder="1" applyAlignment="1">
      <alignment horizontal="center" wrapText="1"/>
    </xf>
    <xf numFmtId="0" fontId="2" fillId="33" borderId="15" xfId="0" applyFont="1" applyFill="1" applyBorder="1" applyAlignment="1">
      <alignment horizontal="center" wrapText="1"/>
    </xf>
    <xf numFmtId="0" fontId="2" fillId="0" borderId="16" xfId="0" applyFont="1" applyBorder="1" applyAlignment="1">
      <alignment horizontal="left"/>
    </xf>
    <xf numFmtId="0" fontId="3" fillId="0" borderId="17" xfId="42" applyNumberFormat="1" applyFont="1" applyFill="1" applyBorder="1" applyAlignment="1">
      <alignment horizontal="center"/>
    </xf>
    <xf numFmtId="0" fontId="3" fillId="33" borderId="18" xfId="0" applyFont="1" applyFill="1" applyBorder="1" applyAlignment="1">
      <alignment horizontal="center"/>
    </xf>
    <xf numFmtId="0" fontId="3" fillId="33" borderId="17" xfId="0" applyFont="1" applyFill="1" applyBorder="1" applyAlignment="1">
      <alignment horizontal="center"/>
    </xf>
    <xf numFmtId="0" fontId="2" fillId="0" borderId="16" xfId="0" applyFont="1" applyBorder="1" applyAlignment="1">
      <alignment/>
    </xf>
    <xf numFmtId="0" fontId="3" fillId="0" borderId="19" xfId="42" applyNumberFormat="1" applyFont="1" applyFill="1" applyBorder="1" applyAlignment="1">
      <alignment horizontal="center" wrapText="1"/>
    </xf>
    <xf numFmtId="0" fontId="3" fillId="33" borderId="20" xfId="0" applyFont="1" applyFill="1" applyBorder="1" applyAlignment="1">
      <alignment horizontal="center" wrapText="1"/>
    </xf>
    <xf numFmtId="0" fontId="2" fillId="0" borderId="16" xfId="0" applyFont="1" applyFill="1" applyBorder="1" applyAlignment="1">
      <alignment horizontal="left"/>
    </xf>
    <xf numFmtId="0" fontId="3" fillId="0" borderId="10" xfId="0" applyFont="1" applyBorder="1" applyAlignment="1">
      <alignment/>
    </xf>
    <xf numFmtId="0" fontId="3" fillId="0" borderId="17" xfId="0" applyFont="1" applyFill="1" applyBorder="1" applyAlignment="1">
      <alignment horizontal="center" wrapText="1"/>
    </xf>
    <xf numFmtId="0" fontId="3" fillId="33" borderId="18" xfId="0" applyFont="1" applyFill="1" applyBorder="1" applyAlignment="1">
      <alignment horizontal="center" wrapText="1"/>
    </xf>
    <xf numFmtId="0" fontId="3" fillId="33" borderId="17" xfId="0" applyFont="1" applyFill="1" applyBorder="1" applyAlignment="1">
      <alignment horizontal="center" wrapText="1"/>
    </xf>
    <xf numFmtId="0" fontId="2" fillId="0" borderId="21" xfId="0" applyFont="1" applyBorder="1" applyAlignment="1">
      <alignment/>
    </xf>
    <xf numFmtId="0" fontId="3" fillId="0" borderId="19" xfId="42" applyNumberFormat="1" applyFont="1" applyFill="1" applyBorder="1" applyAlignment="1">
      <alignment horizontal="center"/>
    </xf>
    <xf numFmtId="0" fontId="3" fillId="33" borderId="20" xfId="0" applyFont="1" applyFill="1" applyBorder="1" applyAlignment="1">
      <alignment horizontal="center"/>
    </xf>
    <xf numFmtId="0" fontId="3" fillId="33" borderId="19" xfId="0" applyFont="1" applyFill="1" applyBorder="1" applyAlignment="1">
      <alignment horizontal="center"/>
    </xf>
    <xf numFmtId="0" fontId="2" fillId="0" borderId="13" xfId="0" applyFont="1" applyFill="1" applyBorder="1" applyAlignment="1">
      <alignment/>
    </xf>
    <xf numFmtId="0" fontId="3" fillId="0" borderId="17" xfId="42" applyNumberFormat="1" applyFont="1" applyFill="1" applyBorder="1" applyAlignment="1">
      <alignment horizontal="center" wrapText="1"/>
    </xf>
    <xf numFmtId="0" fontId="10" fillId="0" borderId="17" xfId="0" applyFont="1" applyFill="1" applyBorder="1" applyAlignment="1">
      <alignment horizontal="center" wrapText="1"/>
    </xf>
    <xf numFmtId="0" fontId="10" fillId="33" borderId="18" xfId="0" applyFont="1" applyFill="1" applyBorder="1" applyAlignment="1">
      <alignment horizontal="center" wrapText="1"/>
    </xf>
    <xf numFmtId="0" fontId="10" fillId="33" borderId="17" xfId="0" applyFont="1" applyFill="1" applyBorder="1" applyAlignment="1">
      <alignment horizontal="center" wrapText="1"/>
    </xf>
    <xf numFmtId="0" fontId="2" fillId="33" borderId="22" xfId="0" applyFont="1" applyFill="1" applyBorder="1" applyAlignment="1">
      <alignment horizontal="center" wrapText="1"/>
    </xf>
    <xf numFmtId="0" fontId="2" fillId="33" borderId="17"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0" fontId="10" fillId="0" borderId="0" xfId="0" applyFont="1" applyFill="1" applyBorder="1" applyAlignment="1">
      <alignment/>
    </xf>
    <xf numFmtId="0" fontId="10" fillId="0" borderId="0" xfId="0" applyFont="1" applyFill="1" applyBorder="1" applyAlignment="1">
      <alignment horizontal="center"/>
    </xf>
    <xf numFmtId="0" fontId="11" fillId="0" borderId="0" xfId="0" applyFont="1" applyFill="1" applyBorder="1" applyAlignment="1">
      <alignment horizontal="right"/>
    </xf>
    <xf numFmtId="1" fontId="2" fillId="0" borderId="18" xfId="42" applyNumberFormat="1" applyFont="1" applyFill="1" applyBorder="1" applyAlignment="1">
      <alignment horizontal="center"/>
    </xf>
    <xf numFmtId="0" fontId="0" fillId="0" borderId="0" xfId="0" applyFont="1" applyFill="1" applyBorder="1" applyAlignment="1" applyProtection="1">
      <alignment wrapText="1"/>
      <protection/>
    </xf>
    <xf numFmtId="0" fontId="7"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horizontal="center" vertical="center" wrapText="1"/>
      <protection/>
    </xf>
    <xf numFmtId="0" fontId="0" fillId="0" borderId="0" xfId="0" applyFont="1" applyFill="1" applyBorder="1" applyAlignment="1" applyProtection="1">
      <alignment horizontal="left" wrapText="1"/>
      <protection/>
    </xf>
    <xf numFmtId="0" fontId="1" fillId="0" borderId="0" xfId="0" applyFont="1" applyFill="1" applyBorder="1" applyAlignment="1" applyProtection="1">
      <alignment/>
      <protection/>
    </xf>
    <xf numFmtId="0" fontId="7" fillId="0" borderId="23" xfId="0" applyFont="1" applyFill="1" applyBorder="1" applyAlignment="1" applyProtection="1">
      <alignment wrapText="1"/>
      <protection/>
    </xf>
    <xf numFmtId="0" fontId="0" fillId="0" borderId="0" xfId="0" applyFont="1" applyFill="1" applyAlignment="1" applyProtection="1">
      <alignment/>
      <protection/>
    </xf>
    <xf numFmtId="0" fontId="0" fillId="0" borderId="24" xfId="0" applyFont="1" applyFill="1" applyBorder="1" applyAlignment="1" applyProtection="1">
      <alignment/>
      <protection/>
    </xf>
    <xf numFmtId="0" fontId="7" fillId="0" borderId="25" xfId="0" applyFont="1" applyFill="1" applyBorder="1" applyAlignment="1" applyProtection="1">
      <alignment wrapText="1"/>
      <protection/>
    </xf>
    <xf numFmtId="0" fontId="1" fillId="0" borderId="26" xfId="0" applyFont="1" applyFill="1" applyBorder="1" applyAlignment="1" applyProtection="1">
      <alignment/>
      <protection/>
    </xf>
    <xf numFmtId="0" fontId="7" fillId="0" borderId="27"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29" xfId="0" applyFont="1" applyFill="1" applyBorder="1" applyAlignment="1" applyProtection="1">
      <alignment wrapText="1"/>
      <protection/>
    </xf>
    <xf numFmtId="0" fontId="0" fillId="0" borderId="30" xfId="0" applyFont="1" applyFill="1" applyBorder="1" applyAlignment="1" applyProtection="1">
      <alignment wrapText="1"/>
      <protection/>
    </xf>
    <xf numFmtId="0" fontId="9" fillId="0" borderId="27"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0" xfId="0" applyFont="1" applyFill="1" applyAlignment="1" applyProtection="1">
      <alignment wrapText="1"/>
      <protection/>
    </xf>
    <xf numFmtId="0" fontId="9" fillId="0" borderId="25" xfId="0" applyFont="1" applyFill="1" applyBorder="1" applyAlignment="1" applyProtection="1">
      <alignment wrapText="1"/>
      <protection/>
    </xf>
    <xf numFmtId="0" fontId="1" fillId="0" borderId="24" xfId="0" applyFont="1" applyFill="1" applyBorder="1" applyAlignment="1" applyProtection="1">
      <alignment wrapText="1"/>
      <protection/>
    </xf>
    <xf numFmtId="0" fontId="0" fillId="0" borderId="26" xfId="0" applyFont="1" applyBorder="1" applyAlignment="1" applyProtection="1">
      <alignment wrapText="1"/>
      <protection/>
    </xf>
    <xf numFmtId="0" fontId="0" fillId="0" borderId="30" xfId="0" applyFont="1" applyBorder="1" applyAlignment="1" applyProtection="1">
      <alignment wrapText="1"/>
      <protection/>
    </xf>
    <xf numFmtId="0" fontId="0" fillId="0" borderId="31"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31" xfId="0" applyFont="1" applyFill="1" applyBorder="1" applyAlignment="1" applyProtection="1">
      <alignment wrapText="1"/>
      <protection/>
    </xf>
    <xf numFmtId="0" fontId="0" fillId="0" borderId="24" xfId="0" applyFont="1" applyFill="1" applyBorder="1" applyAlignment="1" applyProtection="1">
      <alignment horizontal="left" wrapText="1"/>
      <protection/>
    </xf>
    <xf numFmtId="0" fontId="0" fillId="0" borderId="31" xfId="0" applyFont="1" applyBorder="1" applyAlignment="1" applyProtection="1">
      <alignment/>
      <protection/>
    </xf>
    <xf numFmtId="0" fontId="1" fillId="0" borderId="24" xfId="0" applyFont="1" applyFill="1" applyBorder="1" applyAlignment="1" applyProtection="1">
      <alignment/>
      <protection/>
    </xf>
    <xf numFmtId="0" fontId="7" fillId="0" borderId="31" xfId="0" applyFont="1" applyBorder="1" applyAlignment="1" applyProtection="1">
      <alignment wrapText="1"/>
      <protection/>
    </xf>
    <xf numFmtId="0" fontId="7" fillId="0" borderId="27" xfId="0" applyFont="1" applyFill="1" applyBorder="1" applyAlignment="1" applyProtection="1">
      <alignment horizontal="left" wrapText="1"/>
      <protection/>
    </xf>
    <xf numFmtId="0" fontId="7" fillId="0" borderId="28" xfId="0" applyFont="1" applyFill="1" applyBorder="1" applyAlignment="1" applyProtection="1">
      <alignment horizontal="left" wrapText="1"/>
      <protection/>
    </xf>
    <xf numFmtId="0" fontId="7" fillId="0" borderId="24" xfId="0" applyFont="1" applyFill="1" applyBorder="1" applyAlignment="1" applyProtection="1">
      <alignment wrapText="1"/>
      <protection/>
    </xf>
    <xf numFmtId="0" fontId="7" fillId="0" borderId="29" xfId="0" applyFont="1" applyFill="1" applyBorder="1" applyAlignment="1" applyProtection="1">
      <alignment horizontal="left" wrapText="1"/>
      <protection/>
    </xf>
    <xf numFmtId="0" fontId="0" fillId="0" borderId="32" xfId="0" applyFont="1" applyBorder="1" applyAlignment="1" applyProtection="1">
      <alignment/>
      <protection/>
    </xf>
    <xf numFmtId="0" fontId="0" fillId="0" borderId="33" xfId="0" applyFont="1" applyFill="1" applyBorder="1" applyAlignment="1" applyProtection="1">
      <alignment wrapText="1"/>
      <protection/>
    </xf>
    <xf numFmtId="0" fontId="0" fillId="0" borderId="31" xfId="0" applyFont="1" applyBorder="1" applyAlignment="1" applyProtection="1">
      <alignment horizontal="left"/>
      <protection/>
    </xf>
    <xf numFmtId="0" fontId="0" fillId="0" borderId="31" xfId="0" applyFont="1" applyBorder="1" applyAlignment="1" applyProtection="1">
      <alignment wrapText="1"/>
      <protection/>
    </xf>
    <xf numFmtId="0" fontId="7" fillId="0" borderId="27" xfId="0" applyFont="1" applyFill="1" applyBorder="1" applyAlignment="1" applyProtection="1">
      <alignment/>
      <protection/>
    </xf>
    <xf numFmtId="0" fontId="7" fillId="0" borderId="28" xfId="0" applyFont="1" applyFill="1" applyBorder="1" applyAlignment="1" applyProtection="1">
      <alignment/>
      <protection/>
    </xf>
    <xf numFmtId="0" fontId="7" fillId="0" borderId="29" xfId="0" applyFont="1" applyFill="1" applyBorder="1" applyAlignment="1" applyProtection="1">
      <alignment/>
      <protection/>
    </xf>
    <xf numFmtId="0" fontId="0" fillId="0" borderId="0" xfId="0" applyFont="1" applyFill="1" applyBorder="1" applyAlignment="1" applyProtection="1">
      <alignment horizontal="left"/>
      <protection/>
    </xf>
    <xf numFmtId="0" fontId="9" fillId="0" borderId="27" xfId="0" applyFont="1" applyFill="1" applyBorder="1" applyAlignment="1" applyProtection="1">
      <alignment horizontal="left" wrapText="1"/>
      <protection/>
    </xf>
    <xf numFmtId="0" fontId="0" fillId="0" borderId="24" xfId="0" applyFont="1" applyFill="1" applyBorder="1" applyAlignment="1" applyProtection="1">
      <alignment horizontal="left"/>
      <protection/>
    </xf>
    <xf numFmtId="0" fontId="0" fillId="0" borderId="10" xfId="0" applyFont="1" applyFill="1" applyBorder="1" applyAlignment="1" applyProtection="1">
      <alignment horizontal="left"/>
      <protection/>
    </xf>
    <xf numFmtId="0" fontId="7" fillId="0" borderId="34" xfId="0" applyFont="1" applyFill="1" applyBorder="1" applyAlignment="1" applyProtection="1">
      <alignment wrapText="1"/>
      <protection/>
    </xf>
    <xf numFmtId="0" fontId="0" fillId="0" borderId="35" xfId="0" applyFont="1" applyFill="1" applyBorder="1" applyAlignment="1" applyProtection="1">
      <alignment wrapText="1"/>
      <protection/>
    </xf>
    <xf numFmtId="0" fontId="0" fillId="0" borderId="0" xfId="0" applyFont="1" applyBorder="1" applyAlignment="1" applyProtection="1">
      <alignment horizontal="left"/>
      <protection/>
    </xf>
    <xf numFmtId="0" fontId="0" fillId="34" borderId="0" xfId="0" applyFont="1" applyFill="1" applyAlignment="1" applyProtection="1">
      <alignment/>
      <protection hidden="1"/>
    </xf>
    <xf numFmtId="0" fontId="1" fillId="35" borderId="36" xfId="0" applyFont="1" applyFill="1" applyBorder="1" applyAlignment="1" applyProtection="1">
      <alignment horizontal="left"/>
      <protection/>
    </xf>
    <xf numFmtId="0" fontId="1" fillId="35" borderId="37" xfId="0" applyFont="1" applyFill="1" applyBorder="1" applyAlignment="1" applyProtection="1">
      <alignment horizontal="center" wrapText="1"/>
      <protection/>
    </xf>
    <xf numFmtId="0" fontId="1" fillId="35" borderId="37" xfId="0" applyFont="1" applyFill="1" applyBorder="1" applyAlignment="1" applyProtection="1">
      <alignment wrapText="1"/>
      <protection/>
    </xf>
    <xf numFmtId="0" fontId="9" fillId="35" borderId="38" xfId="0" applyFont="1" applyFill="1" applyBorder="1" applyAlignment="1" applyProtection="1">
      <alignment wrapText="1"/>
      <protection/>
    </xf>
    <xf numFmtId="0" fontId="1" fillId="0" borderId="31" xfId="0" applyFont="1" applyBorder="1" applyAlignment="1" applyProtection="1">
      <alignment horizontal="left"/>
      <protection/>
    </xf>
    <xf numFmtId="0" fontId="7" fillId="0" borderId="0" xfId="0" applyFont="1" applyFill="1" applyBorder="1" applyAlignment="1" applyProtection="1">
      <alignment horizontal="left" wrapText="1"/>
      <protection/>
    </xf>
    <xf numFmtId="0" fontId="7" fillId="0" borderId="24" xfId="0" applyFont="1" applyFill="1" applyBorder="1" applyAlignment="1" applyProtection="1">
      <alignment horizontal="left" wrapText="1"/>
      <protection/>
    </xf>
    <xf numFmtId="0" fontId="1" fillId="0" borderId="32" xfId="0" applyFont="1" applyBorder="1" applyAlignment="1" applyProtection="1">
      <alignment wrapText="1"/>
      <protection/>
    </xf>
    <xf numFmtId="0" fontId="0" fillId="0" borderId="39" xfId="0" applyFont="1" applyFill="1" applyBorder="1" applyAlignment="1" applyProtection="1">
      <alignment horizontal="left" wrapText="1"/>
      <protection/>
    </xf>
    <xf numFmtId="0" fontId="0" fillId="0" borderId="40" xfId="0" applyFont="1" applyFill="1" applyBorder="1" applyAlignment="1" applyProtection="1">
      <alignment/>
      <protection/>
    </xf>
    <xf numFmtId="0" fontId="0" fillId="0" borderId="41" xfId="0" applyFont="1" applyFill="1" applyBorder="1" applyAlignment="1" applyProtection="1">
      <alignment/>
      <protection/>
    </xf>
    <xf numFmtId="0" fontId="0" fillId="0" borderId="42" xfId="0" applyFont="1" applyFill="1" applyBorder="1" applyAlignment="1" applyProtection="1">
      <alignment/>
      <protection/>
    </xf>
    <xf numFmtId="0" fontId="1" fillId="0" borderId="23" xfId="0" applyFont="1" applyBorder="1" applyAlignment="1" applyProtection="1">
      <alignment/>
      <protection/>
    </xf>
    <xf numFmtId="0" fontId="1" fillId="0" borderId="24" xfId="0" applyFont="1" applyBorder="1" applyAlignment="1" applyProtection="1">
      <alignment/>
      <protection/>
    </xf>
    <xf numFmtId="0" fontId="0" fillId="0" borderId="33" xfId="0" applyFont="1" applyFill="1" applyBorder="1" applyAlignment="1" applyProtection="1">
      <alignment/>
      <protection/>
    </xf>
    <xf numFmtId="0" fontId="12" fillId="35" borderId="37" xfId="0" applyFont="1" applyFill="1" applyBorder="1" applyAlignment="1" applyProtection="1">
      <alignment/>
      <protection/>
    </xf>
    <xf numFmtId="0" fontId="1" fillId="0" borderId="0" xfId="0" applyFont="1" applyFill="1" applyBorder="1" applyAlignment="1" applyProtection="1">
      <alignment horizontal="left"/>
      <protection/>
    </xf>
    <xf numFmtId="0" fontId="0" fillId="0" borderId="32" xfId="0" applyFont="1" applyBorder="1" applyAlignment="1" applyProtection="1">
      <alignment horizontal="left"/>
      <protection/>
    </xf>
    <xf numFmtId="0" fontId="0" fillId="0" borderId="39" xfId="0" applyFont="1" applyFill="1" applyBorder="1" applyAlignment="1" applyProtection="1">
      <alignment horizontal="left"/>
      <protection/>
    </xf>
    <xf numFmtId="0" fontId="0" fillId="0" borderId="43" xfId="0" applyFont="1" applyFill="1" applyBorder="1" applyAlignment="1" applyProtection="1">
      <alignment horizontal="left" wrapText="1"/>
      <protection/>
    </xf>
    <xf numFmtId="0" fontId="0" fillId="0" borderId="44" xfId="0" applyFont="1" applyFill="1" applyBorder="1" applyAlignment="1" applyProtection="1">
      <alignment horizontal="left" wrapText="1"/>
      <protection/>
    </xf>
    <xf numFmtId="0" fontId="0" fillId="0" borderId="45" xfId="0" applyFont="1" applyFill="1" applyBorder="1" applyAlignment="1" applyProtection="1">
      <alignment horizontal="left" wrapText="1"/>
      <protection/>
    </xf>
    <xf numFmtId="0" fontId="0" fillId="0" borderId="43" xfId="0" applyFont="1" applyFill="1" applyBorder="1" applyAlignment="1" applyProtection="1">
      <alignment horizontal="left"/>
      <protection/>
    </xf>
    <xf numFmtId="0" fontId="0" fillId="0" borderId="44" xfId="0" applyFont="1" applyFill="1" applyBorder="1" applyAlignment="1" applyProtection="1">
      <alignment horizontal="left"/>
      <protection/>
    </xf>
    <xf numFmtId="0" fontId="0" fillId="0" borderId="46" xfId="0" applyFont="1" applyFill="1" applyBorder="1" applyAlignment="1" applyProtection="1">
      <alignment horizontal="left" wrapText="1"/>
      <protection/>
    </xf>
    <xf numFmtId="0" fontId="0" fillId="0" borderId="47" xfId="0" applyFont="1" applyFill="1" applyBorder="1" applyAlignment="1" applyProtection="1">
      <alignment horizontal="left" wrapText="1"/>
      <protection/>
    </xf>
    <xf numFmtId="0" fontId="1" fillId="0" borderId="48" xfId="0" applyFont="1" applyFill="1" applyBorder="1" applyAlignment="1" applyProtection="1">
      <alignment horizontal="center" wrapText="1"/>
      <protection/>
    </xf>
    <xf numFmtId="0" fontId="1" fillId="0" borderId="49" xfId="0" applyFont="1" applyFill="1" applyBorder="1" applyAlignment="1" applyProtection="1">
      <alignment horizontal="center" vertical="top" wrapText="1"/>
      <protection/>
    </xf>
    <xf numFmtId="0" fontId="0" fillId="0" borderId="50" xfId="0" applyFont="1" applyBorder="1" applyAlignment="1" applyProtection="1">
      <alignment horizontal="left"/>
      <protection/>
    </xf>
    <xf numFmtId="0" fontId="0" fillId="0" borderId="16" xfId="0" applyFont="1" applyBorder="1" applyAlignment="1" applyProtection="1">
      <alignment horizontal="left"/>
      <protection/>
    </xf>
    <xf numFmtId="0" fontId="0" fillId="0" borderId="10" xfId="0" applyFont="1" applyFill="1" applyBorder="1" applyAlignment="1" applyProtection="1">
      <alignment/>
      <protection/>
    </xf>
    <xf numFmtId="0" fontId="0" fillId="0" borderId="50" xfId="0" applyFont="1" applyBorder="1" applyAlignment="1" applyProtection="1">
      <alignment horizontal="left" wrapText="1"/>
      <protection/>
    </xf>
    <xf numFmtId="0" fontId="1" fillId="0" borderId="50" xfId="0" applyFont="1" applyBorder="1" applyAlignment="1" applyProtection="1">
      <alignment/>
      <protection/>
    </xf>
    <xf numFmtId="0" fontId="0" fillId="0" borderId="50" xfId="0" applyFont="1" applyFill="1" applyBorder="1" applyAlignment="1" applyProtection="1">
      <alignment wrapText="1"/>
      <protection/>
    </xf>
    <xf numFmtId="0" fontId="0" fillId="0" borderId="16" xfId="0" applyFont="1" applyFill="1" applyBorder="1" applyAlignment="1" applyProtection="1">
      <alignment/>
      <protection/>
    </xf>
    <xf numFmtId="0" fontId="1" fillId="0" borderId="50" xfId="0" applyFont="1" applyFill="1" applyBorder="1" applyAlignment="1" applyProtection="1">
      <alignment horizontal="left"/>
      <protection/>
    </xf>
    <xf numFmtId="0" fontId="0" fillId="0" borderId="50" xfId="0" applyFont="1" applyBorder="1" applyAlignment="1" applyProtection="1">
      <alignment/>
      <protection/>
    </xf>
    <xf numFmtId="0" fontId="0" fillId="0" borderId="51" xfId="0" applyFont="1" applyBorder="1" applyAlignment="1" applyProtection="1">
      <alignment/>
      <protection/>
    </xf>
    <xf numFmtId="0" fontId="0" fillId="0" borderId="16" xfId="0" applyFont="1" applyBorder="1" applyAlignment="1" applyProtection="1">
      <alignment/>
      <protection/>
    </xf>
    <xf numFmtId="0" fontId="7" fillId="0" borderId="50" xfId="0" applyFont="1" applyBorder="1" applyAlignment="1" applyProtection="1">
      <alignment wrapText="1"/>
      <protection/>
    </xf>
    <xf numFmtId="0" fontId="0" fillId="0" borderId="45" xfId="0" applyFont="1" applyFill="1" applyBorder="1" applyAlignment="1" applyProtection="1">
      <alignment horizontal="left"/>
      <protection/>
    </xf>
    <xf numFmtId="0" fontId="0" fillId="0" borderId="51" xfId="0" applyFont="1" applyBorder="1" applyAlignment="1" applyProtection="1">
      <alignment horizontal="left"/>
      <protection/>
    </xf>
    <xf numFmtId="0" fontId="0" fillId="0" borderId="26" xfId="0" applyFont="1" applyFill="1" applyBorder="1" applyAlignment="1" applyProtection="1">
      <alignment wrapText="1"/>
      <protection/>
    </xf>
    <xf numFmtId="0" fontId="15" fillId="0" borderId="0" xfId="0" applyFont="1" applyFill="1" applyBorder="1" applyAlignment="1" applyProtection="1">
      <alignment/>
      <protection hidden="1"/>
    </xf>
    <xf numFmtId="0" fontId="15" fillId="0" borderId="37" xfId="0" applyFont="1" applyFill="1" applyBorder="1" applyAlignment="1" applyProtection="1">
      <alignment/>
      <protection hidden="1"/>
    </xf>
    <xf numFmtId="0" fontId="15" fillId="0" borderId="33" xfId="0" applyFont="1" applyFill="1" applyBorder="1" applyAlignment="1" applyProtection="1">
      <alignment/>
      <protection hidden="1"/>
    </xf>
    <xf numFmtId="0" fontId="16" fillId="0" borderId="11" xfId="0" applyFont="1" applyFill="1" applyBorder="1" applyAlignment="1" applyProtection="1">
      <alignment horizontal="center" vertical="center" wrapText="1"/>
      <protection hidden="1"/>
    </xf>
    <xf numFmtId="0" fontId="0" fillId="0" borderId="0" xfId="0" applyFont="1" applyAlignment="1">
      <alignment/>
    </xf>
    <xf numFmtId="14" fontId="0" fillId="0" borderId="0" xfId="0" applyNumberFormat="1" applyFont="1" applyAlignment="1">
      <alignment/>
    </xf>
    <xf numFmtId="0" fontId="25" fillId="0" borderId="0" xfId="0" applyFont="1" applyFill="1" applyBorder="1" applyAlignment="1">
      <alignment vertical="top"/>
    </xf>
    <xf numFmtId="0" fontId="15" fillId="0" borderId="0" xfId="0" applyFont="1" applyFill="1" applyBorder="1" applyAlignment="1" applyProtection="1">
      <alignment/>
      <protection hidden="1"/>
    </xf>
    <xf numFmtId="0" fontId="15" fillId="0" borderId="0" xfId="0" applyFont="1" applyFill="1" applyAlignment="1" applyProtection="1">
      <alignment/>
      <protection hidden="1"/>
    </xf>
    <xf numFmtId="0" fontId="1" fillId="0" borderId="0" xfId="0" applyFont="1" applyAlignment="1" applyProtection="1">
      <alignment/>
      <protection hidden="1"/>
    </xf>
    <xf numFmtId="0" fontId="0" fillId="0" borderId="52" xfId="0" applyFont="1" applyFill="1" applyBorder="1" applyAlignment="1" applyProtection="1">
      <alignment horizontal="left"/>
      <protection/>
    </xf>
    <xf numFmtId="0" fontId="0" fillId="0" borderId="52" xfId="0" applyFont="1" applyFill="1" applyBorder="1" applyAlignment="1" applyProtection="1">
      <alignment horizontal="left" wrapText="1"/>
      <protection/>
    </xf>
    <xf numFmtId="0" fontId="3" fillId="0" borderId="10" xfId="0" applyFont="1" applyFill="1" applyBorder="1" applyAlignment="1">
      <alignment wrapText="1"/>
    </xf>
    <xf numFmtId="0" fontId="1" fillId="34" borderId="53" xfId="0" applyFont="1" applyFill="1" applyBorder="1" applyAlignment="1" applyProtection="1">
      <alignment horizontal="center" vertical="center" wrapText="1"/>
      <protection/>
    </xf>
    <xf numFmtId="0" fontId="0" fillId="0" borderId="52" xfId="0" applyFont="1" applyFill="1" applyBorder="1" applyAlignment="1" applyProtection="1">
      <alignment horizontal="center"/>
      <protection/>
    </xf>
    <xf numFmtId="0" fontId="0" fillId="0" borderId="52" xfId="0" applyFont="1" applyFill="1" applyBorder="1" applyAlignment="1" applyProtection="1">
      <alignment horizontal="center" wrapText="1"/>
      <protection/>
    </xf>
    <xf numFmtId="0" fontId="1" fillId="34" borderId="52" xfId="0" applyFont="1" applyFill="1" applyBorder="1" applyAlignment="1" applyProtection="1">
      <alignment horizontal="center" vertical="center" wrapText="1"/>
      <protection/>
    </xf>
    <xf numFmtId="0" fontId="1" fillId="0" borderId="52" xfId="0" applyFont="1" applyFill="1" applyBorder="1" applyAlignment="1" applyProtection="1">
      <alignment horizontal="center" vertical="center" wrapText="1"/>
      <protection/>
    </xf>
    <xf numFmtId="0" fontId="1" fillId="0" borderId="37" xfId="0" applyFont="1" applyBorder="1" applyAlignment="1" applyProtection="1">
      <alignment/>
      <protection/>
    </xf>
    <xf numFmtId="0" fontId="15" fillId="0" borderId="0" xfId="0" applyFont="1" applyFill="1" applyBorder="1" applyAlignment="1" applyProtection="1">
      <alignment/>
      <protection/>
    </xf>
    <xf numFmtId="0" fontId="18" fillId="0" borderId="24" xfId="0" applyFont="1" applyFill="1" applyBorder="1" applyAlignment="1" applyProtection="1">
      <alignment horizontal="right"/>
      <protection/>
    </xf>
    <xf numFmtId="0" fontId="16" fillId="0" borderId="24" xfId="0" applyFont="1" applyFill="1" applyBorder="1" applyAlignment="1" applyProtection="1">
      <alignment/>
      <protection/>
    </xf>
    <xf numFmtId="0" fontId="15" fillId="0" borderId="24" xfId="0" applyFont="1" applyFill="1" applyBorder="1" applyAlignment="1" applyProtection="1">
      <alignment/>
      <protection/>
    </xf>
    <xf numFmtId="0" fontId="15" fillId="0" borderId="39" xfId="0" applyFont="1" applyFill="1" applyBorder="1" applyAlignment="1" applyProtection="1">
      <alignment/>
      <protection/>
    </xf>
    <xf numFmtId="0" fontId="19" fillId="0" borderId="31" xfId="0" applyFont="1" applyFill="1" applyBorder="1" applyAlignment="1" applyProtection="1">
      <alignment horizontal="right"/>
      <protection/>
    </xf>
    <xf numFmtId="0" fontId="19" fillId="0" borderId="0" xfId="0" applyFont="1" applyFill="1" applyBorder="1" applyAlignment="1" applyProtection="1">
      <alignment horizontal="right"/>
      <protection/>
    </xf>
    <xf numFmtId="0" fontId="15" fillId="0" borderId="52" xfId="0" applyFont="1" applyFill="1" applyBorder="1" applyAlignment="1" applyProtection="1">
      <alignment/>
      <protection/>
    </xf>
    <xf numFmtId="0" fontId="19" fillId="0" borderId="32" xfId="0" applyFont="1" applyFill="1" applyBorder="1" applyAlignment="1" applyProtection="1">
      <alignment horizontal="right"/>
      <protection/>
    </xf>
    <xf numFmtId="0" fontId="19" fillId="0" borderId="33" xfId="0" applyFont="1" applyFill="1" applyBorder="1" applyAlignment="1" applyProtection="1">
      <alignment horizontal="right"/>
      <protection/>
    </xf>
    <xf numFmtId="0" fontId="14" fillId="0" borderId="33" xfId="0" applyFont="1" applyFill="1" applyBorder="1" applyAlignment="1" applyProtection="1">
      <alignment/>
      <protection/>
    </xf>
    <xf numFmtId="0" fontId="20" fillId="0" borderId="33" xfId="0" applyFont="1" applyFill="1" applyBorder="1" applyAlignment="1" applyProtection="1">
      <alignment/>
      <protection/>
    </xf>
    <xf numFmtId="0" fontId="15" fillId="0" borderId="33" xfId="0" applyFont="1" applyFill="1" applyBorder="1" applyAlignment="1" applyProtection="1">
      <alignment/>
      <protection/>
    </xf>
    <xf numFmtId="0" fontId="20" fillId="0" borderId="46" xfId="0" applyFont="1" applyFill="1" applyBorder="1" applyAlignment="1" applyProtection="1">
      <alignment/>
      <protection/>
    </xf>
    <xf numFmtId="0" fontId="20" fillId="0" borderId="0" xfId="0" applyFont="1" applyFill="1" applyBorder="1" applyAlignment="1" applyProtection="1">
      <alignment/>
      <protection/>
    </xf>
    <xf numFmtId="0" fontId="18" fillId="0" borderId="31" xfId="0" applyFont="1" applyFill="1" applyBorder="1" applyAlignment="1" applyProtection="1" quotePrefix="1">
      <alignment horizontal="right"/>
      <protection/>
    </xf>
    <xf numFmtId="0" fontId="18" fillId="0" borderId="0" xfId="0" applyFont="1" applyFill="1" applyBorder="1" applyAlignment="1" applyProtection="1" quotePrefix="1">
      <alignment horizontal="right"/>
      <protection/>
    </xf>
    <xf numFmtId="0" fontId="15" fillId="0" borderId="13" xfId="0" applyFont="1" applyFill="1" applyBorder="1" applyAlignment="1" applyProtection="1">
      <alignment/>
      <protection/>
    </xf>
    <xf numFmtId="0" fontId="15" fillId="0" borderId="0" xfId="0" applyFont="1" applyFill="1" applyBorder="1" applyAlignment="1" applyProtection="1">
      <alignment horizontal="center"/>
      <protection/>
    </xf>
    <xf numFmtId="0" fontId="16" fillId="0" borderId="24" xfId="0" applyFont="1" applyFill="1" applyBorder="1" applyAlignment="1" applyProtection="1">
      <alignment horizontal="left"/>
      <protection/>
    </xf>
    <xf numFmtId="0" fontId="15" fillId="0" borderId="10" xfId="0" applyFont="1" applyFill="1" applyBorder="1" applyAlignment="1" applyProtection="1">
      <alignment/>
      <protection/>
    </xf>
    <xf numFmtId="0" fontId="15" fillId="0" borderId="46" xfId="0" applyFont="1" applyFill="1" applyBorder="1" applyAlignment="1" applyProtection="1">
      <alignment/>
      <protection/>
    </xf>
    <xf numFmtId="0" fontId="18" fillId="0" borderId="36" xfId="0" applyFont="1" applyFill="1" applyBorder="1" applyAlignment="1" applyProtection="1" quotePrefix="1">
      <alignment horizontal="right"/>
      <protection/>
    </xf>
    <xf numFmtId="0" fontId="15" fillId="0" borderId="37" xfId="0" applyFont="1" applyFill="1" applyBorder="1" applyAlignment="1" applyProtection="1">
      <alignment/>
      <protection/>
    </xf>
    <xf numFmtId="0" fontId="18" fillId="0" borderId="0" xfId="0" applyFont="1" applyFill="1" applyBorder="1" applyAlignment="1" applyProtection="1" quotePrefix="1">
      <alignment horizontal="left"/>
      <protection/>
    </xf>
    <xf numFmtId="0" fontId="15" fillId="0" borderId="0" xfId="0" applyFont="1" applyFill="1" applyBorder="1" applyAlignment="1" applyProtection="1">
      <alignment horizontal="left"/>
      <protection/>
    </xf>
    <xf numFmtId="0" fontId="19" fillId="0" borderId="0" xfId="0" applyFont="1" applyFill="1" applyBorder="1" applyAlignment="1" applyProtection="1">
      <alignment horizontal="left"/>
      <protection/>
    </xf>
    <xf numFmtId="0" fontId="15" fillId="0" borderId="0" xfId="0" applyFont="1" applyFill="1" applyBorder="1" applyAlignment="1" applyProtection="1">
      <alignment vertical="center"/>
      <protection/>
    </xf>
    <xf numFmtId="0" fontId="18" fillId="0" borderId="32" xfId="0" applyFont="1" applyFill="1" applyBorder="1" applyAlignment="1" applyProtection="1" quotePrefix="1">
      <alignment horizontal="right"/>
      <protection/>
    </xf>
    <xf numFmtId="0" fontId="18" fillId="0" borderId="33" xfId="0" applyFont="1" applyFill="1" applyBorder="1" applyAlignment="1" applyProtection="1" quotePrefix="1">
      <alignment horizontal="right"/>
      <protection/>
    </xf>
    <xf numFmtId="0" fontId="18" fillId="0" borderId="31" xfId="0" applyFont="1" applyFill="1" applyBorder="1" applyAlignment="1" applyProtection="1" quotePrefix="1">
      <alignment horizontal="right" vertical="center"/>
      <protection/>
    </xf>
    <xf numFmtId="0" fontId="15" fillId="0" borderId="0" xfId="0" applyFont="1" applyFill="1" applyBorder="1" applyAlignment="1" applyProtection="1">
      <alignment wrapText="1"/>
      <protection/>
    </xf>
    <xf numFmtId="0" fontId="18" fillId="0" borderId="31" xfId="0" applyFont="1" applyFill="1" applyBorder="1" applyAlignment="1" applyProtection="1" quotePrefix="1">
      <alignment horizontal="right" vertical="center" wrapText="1"/>
      <protection/>
    </xf>
    <xf numFmtId="0" fontId="18" fillId="0" borderId="31" xfId="0" applyFont="1" applyFill="1" applyBorder="1" applyAlignment="1" applyProtection="1">
      <alignment horizontal="right"/>
      <protection/>
    </xf>
    <xf numFmtId="0" fontId="18" fillId="0" borderId="0" xfId="0" applyFont="1" applyFill="1" applyBorder="1" applyAlignment="1" applyProtection="1">
      <alignment horizontal="right"/>
      <protection/>
    </xf>
    <xf numFmtId="0" fontId="15" fillId="0" borderId="26" xfId="0" applyFont="1" applyFill="1" applyBorder="1" applyAlignment="1" applyProtection="1">
      <alignment/>
      <protection/>
    </xf>
    <xf numFmtId="0" fontId="15" fillId="0" borderId="0" xfId="0" applyFont="1" applyFill="1" applyBorder="1" applyAlignment="1" applyProtection="1">
      <alignment horizontal="right"/>
      <protection/>
    </xf>
    <xf numFmtId="0" fontId="21" fillId="0" borderId="0" xfId="0" applyFont="1" applyFill="1" applyBorder="1" applyAlignment="1" applyProtection="1">
      <alignment/>
      <protection/>
    </xf>
    <xf numFmtId="0" fontId="19" fillId="0" borderId="31" xfId="0" applyFont="1" applyFill="1" applyBorder="1" applyAlignment="1" applyProtection="1">
      <alignment horizontal="right" wrapText="1"/>
      <protection/>
    </xf>
    <xf numFmtId="0" fontId="19" fillId="0" borderId="0" xfId="0" applyFont="1" applyFill="1" applyBorder="1" applyAlignment="1" applyProtection="1">
      <alignment horizontal="right" wrapText="1"/>
      <protection/>
    </xf>
    <xf numFmtId="0" fontId="15" fillId="0" borderId="52" xfId="0" applyFont="1" applyFill="1" applyBorder="1" applyAlignment="1" applyProtection="1">
      <alignment wrapText="1"/>
      <protection/>
    </xf>
    <xf numFmtId="0" fontId="26" fillId="0" borderId="0" xfId="0" applyFont="1" applyFill="1" applyBorder="1" applyAlignment="1" applyProtection="1">
      <alignment/>
      <protection/>
    </xf>
    <xf numFmtId="0" fontId="16" fillId="0" borderId="36" xfId="0" applyFont="1" applyFill="1" applyBorder="1" applyAlignment="1" applyProtection="1">
      <alignment/>
      <protection/>
    </xf>
    <xf numFmtId="0" fontId="15" fillId="0" borderId="54" xfId="0" applyFont="1" applyFill="1" applyBorder="1" applyAlignment="1" applyProtection="1">
      <alignment/>
      <protection/>
    </xf>
    <xf numFmtId="0" fontId="24" fillId="0" borderId="31" xfId="0" applyFont="1" applyBorder="1" applyAlignment="1" applyProtection="1">
      <alignment vertical="center" wrapText="1"/>
      <protection/>
    </xf>
    <xf numFmtId="0" fontId="24" fillId="0" borderId="0" xfId="0" applyFont="1" applyBorder="1" applyAlignment="1" applyProtection="1">
      <alignment vertical="center" wrapText="1"/>
      <protection/>
    </xf>
    <xf numFmtId="0" fontId="24" fillId="0" borderId="11" xfId="0" applyFont="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6" fillId="0" borderId="55" xfId="0" applyFont="1" applyFill="1" applyBorder="1" applyAlignment="1" applyProtection="1">
      <alignment horizontal="center" vertical="center" wrapText="1"/>
      <protection/>
    </xf>
    <xf numFmtId="0" fontId="16" fillId="0" borderId="56" xfId="0" applyFont="1" applyFill="1" applyBorder="1" applyAlignment="1" applyProtection="1">
      <alignment horizontal="center" vertical="center" wrapText="1"/>
      <protection/>
    </xf>
    <xf numFmtId="0" fontId="1" fillId="0" borderId="0" xfId="0" applyFont="1" applyBorder="1" applyAlignment="1" applyProtection="1">
      <alignment horizontal="center" vertical="center"/>
      <protection/>
    </xf>
    <xf numFmtId="0" fontId="0" fillId="0" borderId="31" xfId="0" applyBorder="1" applyAlignment="1" applyProtection="1">
      <alignment/>
      <protection/>
    </xf>
    <xf numFmtId="0" fontId="0" fillId="0" borderId="0" xfId="0" applyBorder="1" applyAlignment="1" applyProtection="1">
      <alignment/>
      <protection/>
    </xf>
    <xf numFmtId="0" fontId="0" fillId="0" borderId="57" xfId="0" applyBorder="1" applyAlignment="1" applyProtection="1">
      <alignment/>
      <protection/>
    </xf>
    <xf numFmtId="0" fontId="15" fillId="0" borderId="15" xfId="0" applyFont="1" applyFill="1" applyBorder="1" applyAlignment="1" applyProtection="1">
      <alignment horizontal="center"/>
      <protection/>
    </xf>
    <xf numFmtId="0" fontId="0" fillId="0" borderId="58" xfId="0" applyBorder="1" applyAlignment="1" applyProtection="1">
      <alignment horizontal="center"/>
      <protection/>
    </xf>
    <xf numFmtId="0" fontId="0" fillId="0" borderId="59" xfId="0" applyBorder="1" applyAlignment="1" applyProtection="1">
      <alignment/>
      <protection/>
    </xf>
    <xf numFmtId="0" fontId="15" fillId="0" borderId="18" xfId="0" applyFont="1" applyFill="1" applyBorder="1" applyAlignment="1" applyProtection="1">
      <alignment horizontal="center" vertical="top" wrapText="1"/>
      <protection/>
    </xf>
    <xf numFmtId="0" fontId="15" fillId="0" borderId="18" xfId="0" applyFont="1" applyFill="1" applyBorder="1" applyAlignment="1" applyProtection="1">
      <alignment horizontal="center" vertical="top"/>
      <protection/>
    </xf>
    <xf numFmtId="0" fontId="0" fillId="0" borderId="60" xfId="0" applyBorder="1" applyAlignment="1" applyProtection="1">
      <alignment horizontal="center"/>
      <protection/>
    </xf>
    <xf numFmtId="0" fontId="0" fillId="0" borderId="61" xfId="0" applyBorder="1" applyAlignment="1" applyProtection="1">
      <alignment/>
      <protection/>
    </xf>
    <xf numFmtId="0" fontId="15" fillId="0" borderId="20" xfId="0" applyFont="1" applyFill="1" applyBorder="1" applyAlignment="1" applyProtection="1">
      <alignment horizontal="center" vertical="top" wrapText="1"/>
      <protection/>
    </xf>
    <xf numFmtId="0" fontId="15" fillId="0" borderId="20" xfId="0" applyFont="1" applyFill="1" applyBorder="1" applyAlignment="1" applyProtection="1">
      <alignment horizontal="center" vertical="top"/>
      <protection/>
    </xf>
    <xf numFmtId="0" fontId="0" fillId="0" borderId="62" xfId="0" applyBorder="1" applyAlignment="1" applyProtection="1">
      <alignment horizontal="center"/>
      <protection/>
    </xf>
    <xf numFmtId="0" fontId="0" fillId="0" borderId="22" xfId="0" applyBorder="1" applyAlignment="1" applyProtection="1">
      <alignment/>
      <protection/>
    </xf>
    <xf numFmtId="0" fontId="15" fillId="0" borderId="22" xfId="0" applyFont="1" applyFill="1" applyBorder="1" applyAlignment="1" applyProtection="1">
      <alignment horizontal="center" vertical="top" wrapText="1"/>
      <protection/>
    </xf>
    <xf numFmtId="0" fontId="15" fillId="0" borderId="22" xfId="0" applyFont="1" applyFill="1" applyBorder="1" applyAlignment="1" applyProtection="1">
      <alignment horizontal="center" vertical="top"/>
      <protection/>
    </xf>
    <xf numFmtId="0" fontId="0" fillId="0" borderId="15" xfId="0" applyBorder="1" applyAlignment="1" applyProtection="1">
      <alignment horizontal="center"/>
      <protection/>
    </xf>
    <xf numFmtId="0" fontId="0" fillId="0" borderId="18" xfId="0" applyBorder="1" applyAlignment="1" applyProtection="1">
      <alignment/>
      <protection/>
    </xf>
    <xf numFmtId="0" fontId="0" fillId="0" borderId="18" xfId="0" applyBorder="1" applyAlignment="1" applyProtection="1">
      <alignment horizontal="center"/>
      <protection/>
    </xf>
    <xf numFmtId="0" fontId="0" fillId="0" borderId="11" xfId="0" applyBorder="1" applyAlignment="1" applyProtection="1">
      <alignment/>
      <protection/>
    </xf>
    <xf numFmtId="0" fontId="15" fillId="0" borderId="11" xfId="0" applyFont="1" applyFill="1" applyBorder="1" applyAlignment="1" applyProtection="1">
      <alignment horizontal="center" vertical="top" wrapText="1"/>
      <protection/>
    </xf>
    <xf numFmtId="0" fontId="15" fillId="0" borderId="11" xfId="0" applyFont="1" applyFill="1" applyBorder="1" applyAlignment="1" applyProtection="1">
      <alignment horizontal="center" vertical="top"/>
      <protection/>
    </xf>
    <xf numFmtId="0" fontId="0" fillId="0" borderId="20" xfId="0" applyBorder="1" applyAlignment="1" applyProtection="1">
      <alignment horizontal="center"/>
      <protection/>
    </xf>
    <xf numFmtId="0" fontId="15" fillId="0" borderId="15" xfId="0" applyFont="1" applyFill="1" applyBorder="1" applyAlignment="1" applyProtection="1">
      <alignment horizontal="center" vertical="top" wrapText="1"/>
      <protection/>
    </xf>
    <xf numFmtId="0" fontId="15" fillId="0" borderId="15" xfId="0" applyFont="1" applyFill="1" applyBorder="1" applyAlignment="1" applyProtection="1">
      <alignment horizontal="center" vertical="top"/>
      <protection/>
    </xf>
    <xf numFmtId="0" fontId="16" fillId="0" borderId="0" xfId="0" applyFont="1" applyFill="1" applyBorder="1" applyAlignment="1" applyProtection="1">
      <alignment horizontal="right" vertical="top" wrapText="1"/>
      <protection/>
    </xf>
    <xf numFmtId="0" fontId="15" fillId="0" borderId="0" xfId="0" applyFont="1" applyFill="1" applyBorder="1" applyAlignment="1" applyProtection="1">
      <alignment vertical="top"/>
      <protection/>
    </xf>
    <xf numFmtId="0" fontId="15" fillId="0" borderId="0" xfId="0" applyFont="1" applyFill="1" applyBorder="1" applyAlignment="1" applyProtection="1">
      <alignment vertical="top" wrapText="1"/>
      <protection/>
    </xf>
    <xf numFmtId="0" fontId="16" fillId="0" borderId="0" xfId="0" applyFont="1" applyFill="1" applyBorder="1" applyAlignment="1" applyProtection="1">
      <alignment wrapText="1"/>
      <protection/>
    </xf>
    <xf numFmtId="3" fontId="15" fillId="0" borderId="0" xfId="0" applyNumberFormat="1" applyFont="1" applyFill="1" applyBorder="1" applyAlignment="1" applyProtection="1">
      <alignment horizontal="center"/>
      <protection/>
    </xf>
    <xf numFmtId="10" fontId="15" fillId="0" borderId="0" xfId="59" applyNumberFormat="1" applyFont="1" applyFill="1" applyBorder="1" applyAlignment="1" applyProtection="1">
      <alignment horizontal="center"/>
      <protection/>
    </xf>
    <xf numFmtId="0" fontId="1" fillId="0" borderId="52" xfId="0" applyFont="1" applyBorder="1" applyAlignment="1" applyProtection="1">
      <alignment vertical="top"/>
      <protection/>
    </xf>
    <xf numFmtId="0" fontId="0" fillId="0" borderId="63" xfId="0" applyBorder="1" applyAlignment="1" applyProtection="1">
      <alignment horizontal="center"/>
      <protection/>
    </xf>
    <xf numFmtId="0" fontId="0" fillId="0" borderId="32" xfId="0" applyBorder="1" applyAlignment="1" applyProtection="1">
      <alignment/>
      <protection/>
    </xf>
    <xf numFmtId="0" fontId="28" fillId="0" borderId="0" xfId="0" applyFont="1" applyFill="1" applyBorder="1" applyAlignment="1" applyProtection="1">
      <alignment horizontal="left"/>
      <protection/>
    </xf>
    <xf numFmtId="0" fontId="20" fillId="36" borderId="0" xfId="0" applyFont="1" applyFill="1" applyBorder="1" applyAlignment="1" applyProtection="1">
      <alignment/>
      <protection locked="0"/>
    </xf>
    <xf numFmtId="0" fontId="15" fillId="36" borderId="0" xfId="0" applyFont="1" applyFill="1" applyBorder="1" applyAlignment="1" applyProtection="1">
      <alignment/>
      <protection locked="0"/>
    </xf>
    <xf numFmtId="0" fontId="15" fillId="36" borderId="15" xfId="0" applyFont="1" applyFill="1" applyBorder="1" applyAlignment="1" applyProtection="1">
      <alignment vertical="top"/>
      <protection locked="0"/>
    </xf>
    <xf numFmtId="0" fontId="15" fillId="36" borderId="18" xfId="0" applyFont="1" applyFill="1" applyBorder="1" applyAlignment="1" applyProtection="1">
      <alignment vertical="top"/>
      <protection locked="0"/>
    </xf>
    <xf numFmtId="0" fontId="15" fillId="36" borderId="20" xfId="0" applyFont="1" applyFill="1" applyBorder="1" applyAlignment="1" applyProtection="1">
      <alignment vertical="top"/>
      <protection locked="0"/>
    </xf>
    <xf numFmtId="0" fontId="15" fillId="36" borderId="15" xfId="0" applyFont="1" applyFill="1" applyBorder="1" applyAlignment="1" applyProtection="1">
      <alignment/>
      <protection locked="0"/>
    </xf>
    <xf numFmtId="0" fontId="15" fillId="36" borderId="18" xfId="0" applyFont="1" applyFill="1" applyBorder="1" applyAlignment="1" applyProtection="1">
      <alignment/>
      <protection locked="0"/>
    </xf>
    <xf numFmtId="0" fontId="15" fillId="36" borderId="20" xfId="0" applyFont="1" applyFill="1" applyBorder="1" applyAlignment="1" applyProtection="1">
      <alignment/>
      <protection locked="0"/>
    </xf>
    <xf numFmtId="0" fontId="15" fillId="36" borderId="22" xfId="0" applyFont="1" applyFill="1" applyBorder="1" applyAlignment="1" applyProtection="1">
      <alignment vertical="top"/>
      <protection locked="0"/>
    </xf>
    <xf numFmtId="0" fontId="15" fillId="36" borderId="22" xfId="0" applyFont="1" applyFill="1" applyBorder="1" applyAlignment="1" applyProtection="1">
      <alignment/>
      <protection locked="0"/>
    </xf>
    <xf numFmtId="0" fontId="15" fillId="36" borderId="11" xfId="0" applyFont="1" applyFill="1" applyBorder="1" applyAlignment="1" applyProtection="1">
      <alignment vertical="top"/>
      <protection locked="0"/>
    </xf>
    <xf numFmtId="0" fontId="15" fillId="36" borderId="11" xfId="0" applyFont="1" applyFill="1" applyBorder="1" applyAlignment="1" applyProtection="1">
      <alignment/>
      <protection locked="0"/>
    </xf>
    <xf numFmtId="0" fontId="29" fillId="0" borderId="0" xfId="0" applyFont="1" applyFill="1" applyBorder="1" applyAlignment="1" applyProtection="1">
      <alignment horizontal="left" wrapText="1"/>
      <protection/>
    </xf>
    <xf numFmtId="0" fontId="30" fillId="0" borderId="43" xfId="0" applyFont="1" applyFill="1" applyBorder="1" applyAlignment="1" applyProtection="1">
      <alignment horizontal="left" wrapText="1"/>
      <protection/>
    </xf>
    <xf numFmtId="0" fontId="30" fillId="0" borderId="44" xfId="0" applyFont="1" applyFill="1" applyBorder="1" applyAlignment="1" applyProtection="1">
      <alignment horizontal="left" wrapText="1"/>
      <protection/>
    </xf>
    <xf numFmtId="0" fontId="30" fillId="0" borderId="45" xfId="0" applyFont="1" applyFill="1" applyBorder="1" applyAlignment="1" applyProtection="1">
      <alignment horizontal="left" wrapText="1"/>
      <protection/>
    </xf>
    <xf numFmtId="0" fontId="30" fillId="0" borderId="43" xfId="0" applyFont="1" applyFill="1" applyBorder="1" applyAlignment="1" applyProtection="1">
      <alignment horizontal="left"/>
      <protection/>
    </xf>
    <xf numFmtId="0" fontId="30" fillId="0" borderId="44" xfId="0" applyFont="1" applyFill="1" applyBorder="1" applyAlignment="1" applyProtection="1">
      <alignment horizontal="left"/>
      <protection/>
    </xf>
    <xf numFmtId="0" fontId="30" fillId="0" borderId="39" xfId="0" applyFont="1" applyFill="1" applyBorder="1" applyAlignment="1" applyProtection="1">
      <alignment horizontal="left" wrapText="1"/>
      <protection/>
    </xf>
    <xf numFmtId="0" fontId="30" fillId="0" borderId="46" xfId="0" applyFont="1" applyFill="1" applyBorder="1" applyAlignment="1" applyProtection="1">
      <alignment horizontal="left" wrapText="1"/>
      <protection/>
    </xf>
    <xf numFmtId="0" fontId="30" fillId="0" borderId="45" xfId="0" applyFont="1" applyFill="1" applyBorder="1" applyAlignment="1" applyProtection="1">
      <alignment horizontal="left"/>
      <protection/>
    </xf>
    <xf numFmtId="0" fontId="30" fillId="0" borderId="39" xfId="0" applyFont="1" applyFill="1" applyBorder="1" applyAlignment="1" applyProtection="1">
      <alignment horizontal="left"/>
      <protection/>
    </xf>
    <xf numFmtId="0" fontId="30" fillId="0" borderId="47" xfId="0" applyFont="1" applyFill="1" applyBorder="1" applyAlignment="1" applyProtection="1">
      <alignment horizontal="left" wrapText="1"/>
      <protection/>
    </xf>
    <xf numFmtId="0" fontId="30" fillId="0" borderId="0" xfId="0" applyFont="1" applyFill="1" applyBorder="1" applyAlignment="1" applyProtection="1">
      <alignment horizontal="left"/>
      <protection/>
    </xf>
    <xf numFmtId="0" fontId="3" fillId="37" borderId="18" xfId="0" applyFont="1" applyFill="1" applyBorder="1" applyAlignment="1" applyProtection="1">
      <alignment horizontal="center"/>
      <protection locked="0"/>
    </xf>
    <xf numFmtId="0" fontId="3" fillId="37" borderId="18" xfId="0" applyFont="1" applyFill="1" applyBorder="1" applyAlignment="1" applyProtection="1">
      <alignment horizontal="center" wrapText="1"/>
      <protection locked="0"/>
    </xf>
    <xf numFmtId="0" fontId="3" fillId="37" borderId="20" xfId="0" applyFont="1" applyFill="1" applyBorder="1" applyAlignment="1" applyProtection="1">
      <alignment horizontal="center"/>
      <protection locked="0"/>
    </xf>
    <xf numFmtId="0" fontId="3" fillId="37" borderId="20" xfId="0" applyFont="1" applyFill="1" applyBorder="1" applyAlignment="1" applyProtection="1">
      <alignment horizontal="center" wrapText="1"/>
      <protection locked="0"/>
    </xf>
    <xf numFmtId="0" fontId="10" fillId="37" borderId="18" xfId="0" applyFont="1" applyFill="1" applyBorder="1" applyAlignment="1" applyProtection="1">
      <alignment horizontal="center" wrapText="1"/>
      <protection locked="0"/>
    </xf>
    <xf numFmtId="0" fontId="2" fillId="0" borderId="16" xfId="0" applyFont="1" applyFill="1" applyBorder="1" applyAlignment="1">
      <alignment wrapText="1"/>
    </xf>
    <xf numFmtId="0" fontId="3" fillId="0" borderId="10" xfId="0" applyFont="1" applyFill="1" applyBorder="1" applyAlignment="1">
      <alignment horizontal="left"/>
    </xf>
    <xf numFmtId="0" fontId="10" fillId="0" borderId="10" xfId="0" applyFont="1" applyFill="1" applyBorder="1" applyAlignment="1">
      <alignment wrapText="1"/>
    </xf>
    <xf numFmtId="0" fontId="3" fillId="0" borderId="10" xfId="0" applyFont="1" applyFill="1" applyBorder="1" applyAlignment="1">
      <alignment/>
    </xf>
    <xf numFmtId="0" fontId="2" fillId="0" borderId="21" xfId="0" applyFont="1" applyFill="1" applyBorder="1" applyAlignment="1">
      <alignment horizontal="left"/>
    </xf>
    <xf numFmtId="9" fontId="3" fillId="0" borderId="0" xfId="59" applyFont="1" applyFill="1" applyBorder="1" applyAlignment="1">
      <alignment/>
    </xf>
    <xf numFmtId="0" fontId="3" fillId="34" borderId="0" xfId="0" applyFont="1" applyFill="1" applyAlignment="1" applyProtection="1">
      <alignment/>
      <protection/>
    </xf>
    <xf numFmtId="0" fontId="3" fillId="34" borderId="31"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wrapText="1"/>
      <protection/>
    </xf>
    <xf numFmtId="0" fontId="3" fillId="34" borderId="52" xfId="0" applyFont="1" applyFill="1" applyBorder="1" applyAlignment="1" applyProtection="1">
      <alignment horizontal="justify" vertical="center" wrapText="1"/>
      <protection/>
    </xf>
    <xf numFmtId="0" fontId="3" fillId="34" borderId="36" xfId="0" applyFont="1" applyFill="1" applyBorder="1" applyAlignment="1" applyProtection="1">
      <alignment horizontal="center" vertical="center"/>
      <protection/>
    </xf>
    <xf numFmtId="0" fontId="3" fillId="34" borderId="37" xfId="0" applyFont="1" applyFill="1" applyBorder="1" applyAlignment="1" applyProtection="1">
      <alignment horizontal="center" vertical="center" wrapText="1"/>
      <protection/>
    </xf>
    <xf numFmtId="0" fontId="3" fillId="34" borderId="54" xfId="0" applyFont="1" applyFill="1" applyBorder="1" applyAlignment="1" applyProtection="1">
      <alignment horizontal="justify" vertical="center" wrapText="1"/>
      <protection/>
    </xf>
    <xf numFmtId="0" fontId="2" fillId="34" borderId="31" xfId="0" applyFont="1" applyFill="1" applyBorder="1" applyAlignment="1" applyProtection="1">
      <alignment horizontal="left" vertical="top"/>
      <protection/>
    </xf>
    <xf numFmtId="0" fontId="2" fillId="34" borderId="0" xfId="0" applyFont="1" applyFill="1" applyBorder="1" applyAlignment="1" applyProtection="1">
      <alignment horizontal="left" vertical="top" wrapText="1"/>
      <protection/>
    </xf>
    <xf numFmtId="0" fontId="2" fillId="34" borderId="52" xfId="0" applyFont="1" applyFill="1" applyBorder="1" applyAlignment="1" applyProtection="1">
      <alignment horizontal="left" vertical="top" wrapText="1"/>
      <protection/>
    </xf>
    <xf numFmtId="0" fontId="3" fillId="34" borderId="36" xfId="0" applyFont="1" applyFill="1" applyBorder="1" applyAlignment="1" applyProtection="1">
      <alignment horizontal="left" vertical="top"/>
      <protection/>
    </xf>
    <xf numFmtId="0" fontId="3" fillId="34" borderId="37" xfId="0" applyFont="1" applyFill="1" applyBorder="1" applyAlignment="1" applyProtection="1">
      <alignment horizontal="left" vertical="top" wrapText="1"/>
      <protection/>
    </xf>
    <xf numFmtId="0" fontId="3" fillId="34" borderId="54" xfId="0" applyFont="1" applyFill="1" applyBorder="1" applyAlignment="1" applyProtection="1">
      <alignment horizontal="left" vertical="top" wrapText="1"/>
      <protection/>
    </xf>
    <xf numFmtId="0" fontId="2" fillId="34" borderId="52" xfId="0" applyFont="1" applyFill="1" applyBorder="1" applyAlignment="1" applyProtection="1">
      <alignment/>
      <protection/>
    </xf>
    <xf numFmtId="0" fontId="3" fillId="34" borderId="31" xfId="0" applyFont="1" applyFill="1" applyBorder="1" applyAlignment="1" applyProtection="1">
      <alignment horizontal="left" vertical="top"/>
      <protection/>
    </xf>
    <xf numFmtId="0" fontId="3" fillId="34" borderId="0" xfId="0" applyFont="1" applyFill="1" applyBorder="1" applyAlignment="1" applyProtection="1">
      <alignment horizontal="left" vertical="top" wrapText="1"/>
      <protection/>
    </xf>
    <xf numFmtId="0" fontId="3" fillId="34" borderId="31" xfId="0" applyFont="1" applyFill="1" applyBorder="1" applyAlignment="1" applyProtection="1">
      <alignment horizontal="center" vertical="top"/>
      <protection/>
    </xf>
    <xf numFmtId="0" fontId="3" fillId="34" borderId="0" xfId="0" applyFont="1" applyFill="1" applyBorder="1" applyAlignment="1" applyProtection="1">
      <alignment horizontal="center" vertical="top" wrapText="1"/>
      <protection/>
    </xf>
    <xf numFmtId="0" fontId="3" fillId="34" borderId="52" xfId="0" applyFont="1" applyFill="1" applyBorder="1" applyAlignment="1" applyProtection="1">
      <alignment horizontal="left" vertical="top" wrapText="1"/>
      <protection/>
    </xf>
    <xf numFmtId="0" fontId="2" fillId="34" borderId="52" xfId="0" applyFont="1" applyFill="1" applyBorder="1" applyAlignment="1" applyProtection="1">
      <alignment horizontal="left" vertical="top" wrapText="1"/>
      <protection/>
    </xf>
    <xf numFmtId="0" fontId="3" fillId="34" borderId="31" xfId="0" applyFont="1" applyFill="1" applyBorder="1" applyAlignment="1" applyProtection="1">
      <alignment horizontal="left" vertical="top"/>
      <protection/>
    </xf>
    <xf numFmtId="0" fontId="3" fillId="34" borderId="0" xfId="0" applyFont="1" applyFill="1" applyBorder="1" applyAlignment="1" applyProtection="1">
      <alignment horizontal="left" vertical="top" wrapText="1"/>
      <protection/>
    </xf>
    <xf numFmtId="0" fontId="3" fillId="34" borderId="52" xfId="0" applyFont="1" applyFill="1" applyBorder="1" applyAlignment="1" applyProtection="1">
      <alignment horizontal="left" vertical="top" wrapText="1"/>
      <protection/>
    </xf>
    <xf numFmtId="0" fontId="3" fillId="34" borderId="0" xfId="0" applyFont="1" applyFill="1" applyAlignment="1" applyProtection="1">
      <alignment/>
      <protection/>
    </xf>
    <xf numFmtId="0" fontId="0" fillId="34" borderId="31" xfId="0" applyFont="1" applyFill="1" applyBorder="1" applyAlignment="1" applyProtection="1">
      <alignment horizontal="left" vertical="top"/>
      <protection/>
    </xf>
    <xf numFmtId="0" fontId="21" fillId="0" borderId="0" xfId="0" applyFont="1" applyFill="1" applyBorder="1" applyAlignment="1" applyProtection="1">
      <alignment horizontal="right" vertical="top"/>
      <protection/>
    </xf>
    <xf numFmtId="0" fontId="15" fillId="0" borderId="0" xfId="0" applyFont="1" applyFill="1" applyBorder="1" applyAlignment="1" applyProtection="1">
      <alignment horizontal="center" vertical="top" wrapText="1"/>
      <protection/>
    </xf>
    <xf numFmtId="0" fontId="22" fillId="0" borderId="52" xfId="0" applyFont="1" applyBorder="1" applyAlignment="1" applyProtection="1">
      <alignment wrapText="1"/>
      <protection/>
    </xf>
    <xf numFmtId="0" fontId="0" fillId="34" borderId="0" xfId="0" applyFont="1" applyFill="1" applyAlignment="1" applyProtection="1">
      <alignment/>
      <protection/>
    </xf>
    <xf numFmtId="0" fontId="19" fillId="0" borderId="0" xfId="0" applyFont="1" applyFill="1" applyBorder="1" applyAlignment="1" applyProtection="1" quotePrefix="1">
      <alignment horizontal="right" vertical="top"/>
      <protection/>
    </xf>
    <xf numFmtId="0" fontId="18" fillId="0" borderId="0" xfId="0" applyFont="1" applyFill="1" applyBorder="1" applyAlignment="1" applyProtection="1" quotePrefix="1">
      <alignment horizontal="center" vertical="top"/>
      <protection/>
    </xf>
    <xf numFmtId="0" fontId="1" fillId="0" borderId="52" xfId="0" applyFont="1" applyBorder="1" applyAlignment="1" applyProtection="1">
      <alignment vertical="top" wrapText="1"/>
      <protection/>
    </xf>
    <xf numFmtId="0" fontId="0" fillId="0" borderId="52" xfId="0" applyFont="1" applyBorder="1" applyAlignment="1" applyProtection="1">
      <alignment vertical="top" wrapText="1"/>
      <protection/>
    </xf>
    <xf numFmtId="0" fontId="3" fillId="34" borderId="32" xfId="0" applyFont="1" applyFill="1" applyBorder="1" applyAlignment="1" applyProtection="1">
      <alignment horizontal="left" vertical="top"/>
      <protection/>
    </xf>
    <xf numFmtId="0" fontId="3" fillId="34" borderId="33" xfId="0" applyFont="1" applyFill="1" applyBorder="1" applyAlignment="1" applyProtection="1">
      <alignment horizontal="left" vertical="top" wrapText="1"/>
      <protection/>
    </xf>
    <xf numFmtId="0" fontId="3" fillId="34" borderId="46" xfId="0" applyFont="1" applyFill="1" applyBorder="1" applyAlignment="1" applyProtection="1">
      <alignment horizontal="left" vertical="top" wrapText="1"/>
      <protection/>
    </xf>
    <xf numFmtId="0" fontId="3" fillId="34" borderId="32" xfId="0" applyFont="1" applyFill="1" applyBorder="1" applyAlignment="1" applyProtection="1">
      <alignment horizontal="center" vertical="top"/>
      <protection/>
    </xf>
    <xf numFmtId="0" fontId="3" fillId="34" borderId="33" xfId="0" applyFont="1" applyFill="1" applyBorder="1" applyAlignment="1" applyProtection="1">
      <alignment horizontal="center" vertical="top" wrapText="1"/>
      <protection/>
    </xf>
    <xf numFmtId="0" fontId="3" fillId="34" borderId="0" xfId="0" applyFont="1" applyFill="1" applyBorder="1" applyAlignment="1" applyProtection="1">
      <alignment horizontal="center" vertical="center"/>
      <protection/>
    </xf>
    <xf numFmtId="0" fontId="3" fillId="34" borderId="0" xfId="0" applyFont="1" applyFill="1" applyAlignment="1" applyProtection="1">
      <alignment horizontal="justify" vertical="center" wrapText="1"/>
      <protection/>
    </xf>
    <xf numFmtId="0" fontId="16" fillId="0" borderId="50" xfId="0" applyFont="1" applyFill="1" applyBorder="1" applyAlignment="1" applyProtection="1">
      <alignment/>
      <protection hidden="1"/>
    </xf>
    <xf numFmtId="0" fontId="2" fillId="0" borderId="0" xfId="0" applyFont="1" applyFill="1" applyBorder="1" applyAlignment="1" applyProtection="1">
      <alignment horizontal="center" vertical="center"/>
      <protection hidden="1"/>
    </xf>
    <xf numFmtId="0" fontId="3" fillId="0" borderId="0" xfId="0" applyFont="1" applyFill="1" applyAlignment="1" applyProtection="1">
      <alignment/>
      <protection/>
    </xf>
    <xf numFmtId="0" fontId="2" fillId="0" borderId="31" xfId="0" applyFont="1" applyFill="1" applyBorder="1" applyAlignment="1" applyProtection="1">
      <alignment horizontal="center" vertical="center"/>
      <protection hidden="1"/>
    </xf>
    <xf numFmtId="0" fontId="2" fillId="0" borderId="52" xfId="0" applyFont="1" applyFill="1" applyBorder="1" applyAlignment="1" applyProtection="1">
      <alignment horizontal="center" vertical="center"/>
      <protection hidden="1"/>
    </xf>
    <xf numFmtId="0" fontId="2" fillId="0" borderId="31" xfId="0" applyFont="1" applyBorder="1" applyAlignment="1">
      <alignment horizontal="left"/>
    </xf>
    <xf numFmtId="0" fontId="10" fillId="0" borderId="52" xfId="0" applyFont="1" applyFill="1" applyBorder="1" applyAlignment="1">
      <alignment horizontal="center" wrapText="1"/>
    </xf>
    <xf numFmtId="0" fontId="2" fillId="0" borderId="56" xfId="0" applyFont="1" applyFill="1" applyBorder="1" applyAlignment="1">
      <alignment horizontal="center" vertical="center" wrapText="1"/>
    </xf>
    <xf numFmtId="0" fontId="2" fillId="33" borderId="48" xfId="0" applyFont="1" applyFill="1" applyBorder="1" applyAlignment="1">
      <alignment/>
    </xf>
    <xf numFmtId="0" fontId="3" fillId="0" borderId="64" xfId="0" applyFont="1" applyFill="1" applyBorder="1" applyAlignment="1">
      <alignment/>
    </xf>
    <xf numFmtId="0" fontId="3" fillId="0" borderId="49" xfId="0" applyFont="1" applyFill="1" applyBorder="1" applyAlignment="1">
      <alignment/>
    </xf>
    <xf numFmtId="0" fontId="3" fillId="0" borderId="64" xfId="0" applyFont="1" applyFill="1" applyBorder="1" applyAlignment="1">
      <alignment wrapText="1"/>
    </xf>
    <xf numFmtId="0" fontId="2" fillId="33" borderId="64" xfId="0" applyFont="1" applyFill="1" applyBorder="1" applyAlignment="1">
      <alignment horizontal="center" wrapText="1"/>
    </xf>
    <xf numFmtId="0" fontId="2" fillId="0" borderId="31" xfId="0" applyFont="1" applyBorder="1" applyAlignment="1">
      <alignment horizontal="left" vertical="center"/>
    </xf>
    <xf numFmtId="0" fontId="3" fillId="0" borderId="52" xfId="0" applyFont="1" applyFill="1" applyBorder="1" applyAlignment="1">
      <alignment/>
    </xf>
    <xf numFmtId="0" fontId="2" fillId="0" borderId="32" xfId="0" applyFont="1" applyBorder="1" applyAlignment="1">
      <alignment horizontal="left"/>
    </xf>
    <xf numFmtId="0" fontId="3" fillId="0" borderId="33" xfId="0" applyFont="1" applyFill="1" applyBorder="1" applyAlignment="1">
      <alignment horizontal="justify" wrapText="1"/>
    </xf>
    <xf numFmtId="0" fontId="3" fillId="0" borderId="33" xfId="0" applyFont="1" applyFill="1" applyBorder="1" applyAlignment="1">
      <alignment wrapText="1"/>
    </xf>
    <xf numFmtId="0" fontId="10" fillId="0" borderId="33" xfId="0" applyFont="1" applyFill="1" applyBorder="1" applyAlignment="1">
      <alignment wrapText="1"/>
    </xf>
    <xf numFmtId="0" fontId="10" fillId="0" borderId="33" xfId="0" applyFont="1" applyFill="1" applyBorder="1" applyAlignment="1">
      <alignment horizontal="right" wrapText="1"/>
    </xf>
    <xf numFmtId="0" fontId="10" fillId="0" borderId="33" xfId="0" applyFont="1" applyFill="1" applyBorder="1" applyAlignment="1">
      <alignment horizontal="center" wrapText="1"/>
    </xf>
    <xf numFmtId="0" fontId="3" fillId="0" borderId="33" xfId="0" applyFont="1" applyFill="1" applyBorder="1" applyAlignment="1">
      <alignment/>
    </xf>
    <xf numFmtId="0" fontId="3" fillId="0" borderId="46" xfId="0" applyFont="1" applyFill="1" applyBorder="1" applyAlignment="1">
      <alignment/>
    </xf>
    <xf numFmtId="0" fontId="1" fillId="34" borderId="54" xfId="0" applyFont="1" applyFill="1" applyBorder="1" applyAlignment="1" applyProtection="1">
      <alignment horizontal="center" vertical="center" wrapText="1"/>
      <protection/>
    </xf>
    <xf numFmtId="0" fontId="1" fillId="0" borderId="18" xfId="0" applyFont="1" applyBorder="1" applyAlignment="1">
      <alignment vertical="center"/>
    </xf>
    <xf numFmtId="0" fontId="1" fillId="34" borderId="21" xfId="0" applyFont="1" applyFill="1" applyBorder="1" applyAlignment="1" applyProtection="1">
      <alignment horizontal="left" vertical="center" wrapText="1"/>
      <protection/>
    </xf>
    <xf numFmtId="0" fontId="1" fillId="34" borderId="65" xfId="0" applyFont="1" applyFill="1" applyBorder="1" applyAlignment="1" applyProtection="1">
      <alignment horizontal="left" vertical="center" wrapText="1"/>
      <protection/>
    </xf>
    <xf numFmtId="0" fontId="1" fillId="0" borderId="65" xfId="0" applyFont="1" applyBorder="1" applyAlignment="1">
      <alignment vertical="center"/>
    </xf>
    <xf numFmtId="0" fontId="2" fillId="34" borderId="47" xfId="0" applyFont="1" applyFill="1" applyBorder="1" applyAlignment="1" applyProtection="1">
      <alignment horizontal="center" vertical="center" wrapText="1"/>
      <protection/>
    </xf>
    <xf numFmtId="0" fontId="2" fillId="34" borderId="63" xfId="0" applyFont="1" applyFill="1" applyBorder="1" applyAlignment="1" applyProtection="1">
      <alignment horizontal="center" vertical="center" wrapText="1"/>
      <protection/>
    </xf>
    <xf numFmtId="0" fontId="0" fillId="36" borderId="66" xfId="0" applyFont="1" applyFill="1" applyBorder="1" applyAlignment="1" applyProtection="1">
      <alignment wrapText="1"/>
      <protection locked="0"/>
    </xf>
    <xf numFmtId="0" fontId="0" fillId="36" borderId="67" xfId="0" applyFont="1" applyFill="1" applyBorder="1" applyAlignment="1" applyProtection="1">
      <alignment wrapText="1"/>
      <protection locked="0"/>
    </xf>
    <xf numFmtId="0" fontId="0" fillId="36" borderId="63" xfId="0" applyFont="1" applyFill="1" applyBorder="1" applyAlignment="1" applyProtection="1">
      <alignment wrapText="1"/>
      <protection locked="0"/>
    </xf>
    <xf numFmtId="0" fontId="0" fillId="36" borderId="66" xfId="0" applyFont="1" applyFill="1" applyBorder="1" applyAlignment="1" applyProtection="1">
      <alignment/>
      <protection locked="0"/>
    </xf>
    <xf numFmtId="0" fontId="0" fillId="36" borderId="67" xfId="0" applyFont="1" applyFill="1" applyBorder="1" applyAlignment="1" applyProtection="1">
      <alignment/>
      <protection locked="0"/>
    </xf>
    <xf numFmtId="0" fontId="0" fillId="36" borderId="68" xfId="0" applyFont="1" applyFill="1" applyBorder="1" applyAlignment="1" applyProtection="1">
      <alignment wrapText="1"/>
      <protection locked="0"/>
    </xf>
    <xf numFmtId="0" fontId="0" fillId="36" borderId="49" xfId="0" applyFont="1" applyFill="1" applyBorder="1" applyAlignment="1" applyProtection="1">
      <alignment wrapText="1"/>
      <protection locked="0"/>
    </xf>
    <xf numFmtId="0" fontId="0" fillId="36" borderId="63" xfId="0" applyFont="1" applyFill="1" applyBorder="1" applyAlignment="1" applyProtection="1">
      <alignment/>
      <protection locked="0"/>
    </xf>
    <xf numFmtId="0" fontId="0" fillId="36" borderId="68" xfId="0" applyFont="1" applyFill="1" applyBorder="1" applyAlignment="1" applyProtection="1">
      <alignment/>
      <protection locked="0"/>
    </xf>
    <xf numFmtId="0" fontId="0" fillId="36" borderId="69" xfId="0" applyFont="1" applyFill="1" applyBorder="1" applyAlignment="1" applyProtection="1">
      <alignment wrapText="1"/>
      <protection locked="0"/>
    </xf>
    <xf numFmtId="0" fontId="2" fillId="0" borderId="51" xfId="0" applyFont="1" applyFill="1" applyBorder="1" applyAlignment="1">
      <alignment horizontal="left"/>
    </xf>
    <xf numFmtId="0" fontId="3" fillId="0" borderId="26" xfId="0" applyFont="1" applyFill="1" applyBorder="1" applyAlignment="1">
      <alignment/>
    </xf>
    <xf numFmtId="0" fontId="3" fillId="0" borderId="26" xfId="0" applyFont="1" applyFill="1" applyBorder="1" applyAlignment="1">
      <alignment wrapText="1"/>
    </xf>
    <xf numFmtId="0" fontId="3" fillId="0" borderId="30" xfId="0" applyFont="1" applyFill="1" applyBorder="1" applyAlignment="1">
      <alignment wrapText="1"/>
    </xf>
    <xf numFmtId="0" fontId="2" fillId="0" borderId="50" xfId="0" applyFont="1" applyFill="1" applyBorder="1" applyAlignment="1">
      <alignment horizontal="left"/>
    </xf>
    <xf numFmtId="0" fontId="3" fillId="0" borderId="24" xfId="0" applyFont="1" applyFill="1" applyBorder="1" applyAlignment="1">
      <alignment/>
    </xf>
    <xf numFmtId="0" fontId="2" fillId="0" borderId="0" xfId="0" applyFont="1" applyFill="1" applyBorder="1" applyAlignment="1">
      <alignment wrapText="1"/>
    </xf>
    <xf numFmtId="0" fontId="15" fillId="36" borderId="18" xfId="0" applyFont="1" applyFill="1" applyBorder="1" applyAlignment="1" applyProtection="1">
      <alignment/>
      <protection locked="0"/>
    </xf>
    <xf numFmtId="0" fontId="2" fillId="33" borderId="36" xfId="0" applyFont="1" applyFill="1" applyBorder="1" applyAlignment="1" applyProtection="1">
      <alignment horizontal="center" vertical="center"/>
      <protection hidden="1"/>
    </xf>
    <xf numFmtId="0" fontId="2" fillId="33" borderId="37" xfId="0" applyFont="1" applyFill="1" applyBorder="1" applyAlignment="1" applyProtection="1">
      <alignment horizontal="center" vertical="center"/>
      <protection hidden="1"/>
    </xf>
    <xf numFmtId="0" fontId="2" fillId="33" borderId="54" xfId="0" applyFont="1" applyFill="1" applyBorder="1" applyAlignment="1" applyProtection="1">
      <alignment horizontal="center" vertical="center"/>
      <protection hidden="1"/>
    </xf>
    <xf numFmtId="0" fontId="2" fillId="33" borderId="32" xfId="0" applyFont="1" applyFill="1" applyBorder="1" applyAlignment="1" applyProtection="1">
      <alignment horizontal="center" vertical="center"/>
      <protection hidden="1"/>
    </xf>
    <xf numFmtId="0" fontId="2" fillId="33" borderId="33" xfId="0" applyFont="1" applyFill="1" applyBorder="1" applyAlignment="1" applyProtection="1">
      <alignment horizontal="center" vertical="center"/>
      <protection hidden="1"/>
    </xf>
    <xf numFmtId="0" fontId="2" fillId="33" borderId="46" xfId="0" applyFont="1" applyFill="1" applyBorder="1" applyAlignment="1" applyProtection="1">
      <alignment horizontal="center" vertical="center"/>
      <protection hidden="1"/>
    </xf>
    <xf numFmtId="0" fontId="3" fillId="34" borderId="31" xfId="0" applyFont="1" applyFill="1" applyBorder="1" applyAlignment="1" applyProtection="1">
      <alignment horizontal="left" vertical="top" wrapText="1"/>
      <protection hidden="1"/>
    </xf>
    <xf numFmtId="0" fontId="3" fillId="34" borderId="0" xfId="0" applyFont="1" applyFill="1" applyBorder="1" applyAlignment="1" applyProtection="1">
      <alignment horizontal="left" vertical="top" wrapText="1"/>
      <protection hidden="1"/>
    </xf>
    <xf numFmtId="0" fontId="3" fillId="34" borderId="52" xfId="0" applyFont="1" applyFill="1" applyBorder="1" applyAlignment="1" applyProtection="1">
      <alignment horizontal="left" vertical="top" wrapText="1"/>
      <protection hidden="1"/>
    </xf>
    <xf numFmtId="0" fontId="2" fillId="33" borderId="31" xfId="0"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2" fillId="33" borderId="52" xfId="0" applyFont="1" applyFill="1" applyBorder="1" applyAlignment="1" applyProtection="1">
      <alignment horizontal="center" vertical="center"/>
      <protection hidden="1"/>
    </xf>
    <xf numFmtId="0" fontId="13" fillId="36" borderId="16" xfId="0" applyFont="1" applyFill="1" applyBorder="1" applyAlignment="1" applyProtection="1">
      <alignment horizontal="center" vertical="center" wrapText="1"/>
      <protection locked="0"/>
    </xf>
    <xf numFmtId="0" fontId="13" fillId="36" borderId="10" xfId="0" applyFont="1" applyFill="1" applyBorder="1" applyAlignment="1" applyProtection="1">
      <alignment horizontal="center" vertical="center" wrapText="1"/>
      <protection locked="0"/>
    </xf>
    <xf numFmtId="0" fontId="13" fillId="36" borderId="45" xfId="0" applyFont="1" applyFill="1" applyBorder="1" applyAlignment="1" applyProtection="1">
      <alignment horizontal="center" vertical="center" wrapText="1"/>
      <protection locked="0"/>
    </xf>
    <xf numFmtId="0" fontId="3" fillId="34" borderId="31" xfId="0" applyFont="1" applyFill="1" applyBorder="1" applyAlignment="1" applyProtection="1">
      <alignment horizontal="left" vertical="center" wrapText="1"/>
      <protection/>
    </xf>
    <xf numFmtId="0" fontId="3" fillId="34" borderId="0" xfId="0" applyFont="1" applyFill="1" applyBorder="1" applyAlignment="1" applyProtection="1">
      <alignment horizontal="left" vertical="center" wrapText="1"/>
      <protection/>
    </xf>
    <xf numFmtId="0" fontId="3" fillId="34" borderId="52" xfId="0" applyFont="1" applyFill="1" applyBorder="1" applyAlignment="1" applyProtection="1">
      <alignment horizontal="left" vertical="center" wrapText="1"/>
      <protection/>
    </xf>
    <xf numFmtId="0" fontId="3" fillId="34" borderId="31"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protection/>
    </xf>
    <xf numFmtId="0" fontId="3" fillId="34" borderId="52" xfId="0" applyFont="1" applyFill="1" applyBorder="1" applyAlignment="1" applyProtection="1">
      <alignment horizontal="left" vertical="center"/>
      <protection/>
    </xf>
    <xf numFmtId="0" fontId="0" fillId="0" borderId="52" xfId="0" applyFont="1" applyFill="1" applyBorder="1" applyAlignment="1" applyProtection="1">
      <alignment horizontal="left" wrapText="1"/>
      <protection/>
    </xf>
    <xf numFmtId="0" fontId="0" fillId="0" borderId="70" xfId="0" applyFont="1" applyFill="1" applyBorder="1" applyAlignment="1" applyProtection="1">
      <alignment horizontal="left" wrapText="1"/>
      <protection/>
    </xf>
    <xf numFmtId="0" fontId="0" fillId="0" borderId="71" xfId="0" applyFont="1" applyFill="1" applyBorder="1" applyAlignment="1" applyProtection="1">
      <alignment horizontal="left" wrapText="1"/>
      <protection/>
    </xf>
    <xf numFmtId="0" fontId="0" fillId="0" borderId="39" xfId="0" applyFont="1" applyFill="1" applyBorder="1" applyAlignment="1" applyProtection="1">
      <alignment horizontal="left" wrapText="1"/>
      <protection/>
    </xf>
    <xf numFmtId="0" fontId="0" fillId="0" borderId="46" xfId="0" applyFont="1" applyBorder="1" applyAlignment="1" applyProtection="1">
      <alignment horizontal="left"/>
      <protection/>
    </xf>
    <xf numFmtId="0" fontId="30" fillId="0" borderId="72" xfId="0" applyFont="1" applyFill="1" applyBorder="1" applyAlignment="1" applyProtection="1">
      <alignment horizontal="center" wrapText="1"/>
      <protection/>
    </xf>
    <xf numFmtId="0" fontId="30" fillId="0" borderId="73" xfId="0" applyFont="1" applyFill="1" applyBorder="1" applyAlignment="1" applyProtection="1">
      <alignment horizontal="center" wrapText="1"/>
      <protection/>
    </xf>
    <xf numFmtId="0" fontId="0" fillId="0" borderId="46" xfId="0" applyFont="1" applyFill="1" applyBorder="1" applyAlignment="1" applyProtection="1">
      <alignment horizontal="left" wrapText="1"/>
      <protection/>
    </xf>
    <xf numFmtId="0" fontId="0" fillId="0" borderId="54" xfId="0" applyFont="1" applyFill="1" applyBorder="1" applyAlignment="1" applyProtection="1">
      <alignment horizontal="left" wrapText="1"/>
      <protection/>
    </xf>
    <xf numFmtId="0" fontId="0" fillId="0" borderId="74" xfId="0" applyFont="1" applyFill="1" applyBorder="1" applyAlignment="1" applyProtection="1">
      <alignment horizontal="center" wrapText="1"/>
      <protection/>
    </xf>
    <xf numFmtId="0" fontId="0" fillId="0" borderId="75" xfId="0" applyFont="1" applyFill="1" applyBorder="1" applyAlignment="1" applyProtection="1">
      <alignment horizontal="center" wrapText="1"/>
      <protection/>
    </xf>
    <xf numFmtId="0" fontId="0" fillId="0" borderId="76" xfId="0" applyFont="1" applyFill="1" applyBorder="1" applyAlignment="1" applyProtection="1">
      <alignment horizontal="center" wrapText="1"/>
      <protection/>
    </xf>
    <xf numFmtId="0" fontId="1" fillId="0" borderId="10" xfId="0" applyFont="1" applyFill="1" applyBorder="1" applyAlignment="1" applyProtection="1">
      <alignment wrapText="1"/>
      <protection/>
    </xf>
    <xf numFmtId="0" fontId="0" fillId="0" borderId="34" xfId="0" applyFont="1" applyFill="1" applyBorder="1" applyAlignment="1" applyProtection="1">
      <alignment wrapText="1"/>
      <protection/>
    </xf>
    <xf numFmtId="0" fontId="1" fillId="0" borderId="0" xfId="0" applyFont="1" applyFill="1" applyBorder="1" applyAlignment="1" applyProtection="1">
      <alignment wrapText="1"/>
      <protection/>
    </xf>
    <xf numFmtId="0" fontId="1" fillId="0" borderId="23"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3" xfId="0" applyFont="1" applyFill="1" applyBorder="1" applyAlignment="1" applyProtection="1">
      <alignment horizontal="left" wrapText="1"/>
      <protection/>
    </xf>
    <xf numFmtId="0" fontId="1" fillId="0" borderId="57"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61"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1" fillId="0" borderId="24" xfId="0" applyFont="1" applyFill="1" applyBorder="1" applyAlignment="1" applyProtection="1">
      <alignment wrapText="1"/>
      <protection/>
    </xf>
    <xf numFmtId="0" fontId="0" fillId="0" borderId="25" xfId="0" applyFont="1" applyFill="1" applyBorder="1" applyAlignment="1" applyProtection="1">
      <alignment wrapText="1"/>
      <protection/>
    </xf>
    <xf numFmtId="0" fontId="1" fillId="0" borderId="26" xfId="0" applyFont="1" applyFill="1" applyBorder="1" applyAlignment="1" applyProtection="1">
      <alignment wrapText="1"/>
      <protection/>
    </xf>
    <xf numFmtId="0" fontId="1" fillId="0" borderId="30" xfId="0" applyFont="1" applyFill="1" applyBorder="1" applyAlignment="1" applyProtection="1">
      <alignment wrapText="1"/>
      <protection/>
    </xf>
    <xf numFmtId="0" fontId="0" fillId="0" borderId="30" xfId="0" applyFont="1" applyFill="1" applyBorder="1" applyAlignment="1" applyProtection="1">
      <alignment wrapText="1"/>
      <protection/>
    </xf>
    <xf numFmtId="0" fontId="0" fillId="0" borderId="23" xfId="0" applyFont="1" applyFill="1" applyBorder="1" applyAlignment="1" applyProtection="1">
      <alignment wrapText="1"/>
      <protection/>
    </xf>
    <xf numFmtId="0" fontId="1" fillId="0" borderId="77" xfId="0" applyFont="1" applyFill="1" applyBorder="1" applyAlignment="1" applyProtection="1">
      <alignment horizontal="center" vertical="center" wrapText="1"/>
      <protection/>
    </xf>
    <xf numFmtId="0" fontId="1" fillId="0" borderId="47" xfId="0" applyFont="1" applyFill="1" applyBorder="1" applyAlignment="1" applyProtection="1">
      <alignment horizontal="center" vertical="center" wrapText="1"/>
      <protection/>
    </xf>
    <xf numFmtId="0" fontId="0" fillId="0" borderId="54" xfId="0" applyFont="1" applyFill="1" applyBorder="1" applyAlignment="1" applyProtection="1">
      <alignment horizontal="left"/>
      <protection/>
    </xf>
    <xf numFmtId="0" fontId="0" fillId="0" borderId="52" xfId="0" applyFont="1" applyFill="1" applyBorder="1" applyAlignment="1" applyProtection="1">
      <alignment horizontal="left"/>
      <protection/>
    </xf>
    <xf numFmtId="0" fontId="0" fillId="0" borderId="39" xfId="0" applyFont="1" applyFill="1" applyBorder="1" applyAlignment="1" applyProtection="1">
      <alignment horizontal="left"/>
      <protection/>
    </xf>
    <xf numFmtId="0" fontId="1" fillId="0" borderId="10" xfId="0" applyFont="1" applyFill="1" applyBorder="1" applyAlignment="1" applyProtection="1">
      <alignment horizontal="left" wrapText="1"/>
      <protection/>
    </xf>
    <xf numFmtId="0" fontId="0" fillId="0" borderId="10" xfId="0" applyFont="1" applyBorder="1" applyAlignment="1" applyProtection="1">
      <alignment wrapText="1"/>
      <protection/>
    </xf>
    <xf numFmtId="0" fontId="0" fillId="0" borderId="34" xfId="0" applyFont="1" applyBorder="1" applyAlignment="1" applyProtection="1">
      <alignment wrapText="1"/>
      <protection/>
    </xf>
    <xf numFmtId="0" fontId="1" fillId="0" borderId="24" xfId="0" applyFont="1" applyFill="1" applyBorder="1" applyAlignment="1" applyProtection="1">
      <alignment horizontal="left" wrapText="1"/>
      <protection/>
    </xf>
    <xf numFmtId="0" fontId="0" fillId="0" borderId="24" xfId="0" applyFont="1" applyBorder="1" applyAlignment="1" applyProtection="1">
      <alignment wrapText="1"/>
      <protection/>
    </xf>
    <xf numFmtId="0" fontId="0" fillId="0" borderId="25" xfId="0" applyFont="1" applyBorder="1" applyAlignment="1" applyProtection="1">
      <alignment wrapText="1"/>
      <protection/>
    </xf>
    <xf numFmtId="0" fontId="1" fillId="0" borderId="41" xfId="0" applyFont="1" applyFill="1" applyBorder="1" applyAlignment="1" applyProtection="1">
      <alignment wrapText="1"/>
      <protection/>
    </xf>
    <xf numFmtId="0" fontId="0" fillId="0" borderId="41" xfId="0" applyFont="1" applyFill="1" applyBorder="1" applyAlignment="1" applyProtection="1">
      <alignment wrapText="1"/>
      <protection/>
    </xf>
    <xf numFmtId="0" fontId="1" fillId="0" borderId="42" xfId="0" applyFont="1" applyFill="1" applyBorder="1" applyAlignment="1" applyProtection="1">
      <alignment wrapText="1"/>
      <protection/>
    </xf>
    <xf numFmtId="0" fontId="0" fillId="0" borderId="42" xfId="0" applyFont="1" applyFill="1" applyBorder="1" applyAlignment="1" applyProtection="1">
      <alignment wrapText="1"/>
      <protection/>
    </xf>
    <xf numFmtId="0" fontId="0" fillId="36" borderId="56" xfId="0" applyFont="1" applyFill="1" applyBorder="1" applyAlignment="1" applyProtection="1">
      <alignment wrapText="1"/>
      <protection locked="0"/>
    </xf>
    <xf numFmtId="0" fontId="0" fillId="36" borderId="64" xfId="0" applyFont="1" applyFill="1" applyBorder="1" applyAlignment="1" applyProtection="1">
      <alignment wrapText="1"/>
      <protection locked="0"/>
    </xf>
    <xf numFmtId="0" fontId="0" fillId="36" borderId="68" xfId="0" applyFont="1" applyFill="1" applyBorder="1" applyAlignment="1" applyProtection="1">
      <alignment wrapText="1"/>
      <protection locked="0"/>
    </xf>
    <xf numFmtId="0" fontId="0" fillId="0" borderId="26" xfId="0" applyFont="1" applyBorder="1" applyAlignment="1" applyProtection="1">
      <alignment wrapText="1"/>
      <protection/>
    </xf>
    <xf numFmtId="0" fontId="0" fillId="0" borderId="30" xfId="0" applyFont="1" applyBorder="1" applyAlignment="1" applyProtection="1">
      <alignment wrapText="1"/>
      <protection/>
    </xf>
    <xf numFmtId="0" fontId="1" fillId="0" borderId="0" xfId="0" applyFont="1" applyFill="1" applyBorder="1" applyAlignment="1" applyProtection="1">
      <alignment horizontal="left" wrapText="1"/>
      <protection/>
    </xf>
    <xf numFmtId="0" fontId="1" fillId="0" borderId="26" xfId="0" applyFont="1" applyFill="1" applyBorder="1" applyAlignment="1" applyProtection="1">
      <alignment horizontal="left" wrapText="1"/>
      <protection/>
    </xf>
    <xf numFmtId="0" fontId="0" fillId="0" borderId="0" xfId="0" applyFont="1" applyFill="1" applyBorder="1" applyAlignment="1" applyProtection="1">
      <alignment wrapText="1"/>
      <protection/>
    </xf>
    <xf numFmtId="0" fontId="0" fillId="0" borderId="34" xfId="0" applyFont="1" applyFill="1" applyBorder="1" applyAlignment="1" applyProtection="1">
      <alignment horizontal="left" wrapText="1"/>
      <protection/>
    </xf>
    <xf numFmtId="0" fontId="0" fillId="0" borderId="25" xfId="0" applyFont="1" applyFill="1" applyBorder="1" applyAlignment="1" applyProtection="1">
      <alignment horizontal="left" wrapText="1"/>
      <protection/>
    </xf>
    <xf numFmtId="0" fontId="0" fillId="0" borderId="0" xfId="0" applyFont="1" applyBorder="1" applyAlignment="1" applyProtection="1">
      <alignment wrapText="1"/>
      <protection/>
    </xf>
    <xf numFmtId="0" fontId="0" fillId="0" borderId="23" xfId="0" applyFont="1" applyBorder="1" applyAlignment="1" applyProtection="1">
      <alignment wrapText="1"/>
      <protection/>
    </xf>
    <xf numFmtId="0" fontId="0" fillId="0" borderId="24" xfId="0" applyFont="1" applyBorder="1" applyAlignment="1" applyProtection="1">
      <alignment horizontal="left" wrapText="1"/>
      <protection/>
    </xf>
    <xf numFmtId="0" fontId="0" fillId="0" borderId="25" xfId="0" applyFont="1" applyBorder="1" applyAlignment="1" applyProtection="1">
      <alignment horizontal="left" wrapText="1"/>
      <protection/>
    </xf>
    <xf numFmtId="0" fontId="1" fillId="0" borderId="40" xfId="0" applyFont="1" applyFill="1" applyBorder="1" applyAlignment="1" applyProtection="1">
      <alignment wrapText="1"/>
      <protection/>
    </xf>
    <xf numFmtId="0" fontId="0" fillId="0" borderId="40" xfId="0" applyFont="1" applyFill="1" applyBorder="1" applyAlignment="1" applyProtection="1">
      <alignment wrapText="1"/>
      <protection/>
    </xf>
    <xf numFmtId="0" fontId="0" fillId="0" borderId="10" xfId="0" applyFont="1" applyFill="1" applyBorder="1" applyAlignment="1" applyProtection="1">
      <alignment wrapText="1"/>
      <protection/>
    </xf>
    <xf numFmtId="0" fontId="0" fillId="0" borderId="24" xfId="0" applyFont="1" applyFill="1" applyBorder="1" applyAlignment="1" applyProtection="1">
      <alignment wrapText="1"/>
      <protection/>
    </xf>
    <xf numFmtId="0" fontId="1" fillId="0" borderId="65" xfId="0" applyFont="1" applyFill="1" applyBorder="1" applyAlignment="1" applyProtection="1">
      <alignment horizontal="left" wrapText="1"/>
      <protection/>
    </xf>
    <xf numFmtId="0" fontId="0" fillId="0" borderId="65" xfId="0" applyFont="1" applyBorder="1" applyAlignment="1" applyProtection="1">
      <alignment wrapText="1"/>
      <protection/>
    </xf>
    <xf numFmtId="0" fontId="0" fillId="0" borderId="78" xfId="0" applyFont="1" applyBorder="1" applyAlignment="1" applyProtection="1">
      <alignment wrapText="1"/>
      <protection/>
    </xf>
    <xf numFmtId="0" fontId="1" fillId="0" borderId="23" xfId="0" applyFont="1" applyFill="1" applyBorder="1" applyAlignment="1" applyProtection="1">
      <alignment horizontal="left" wrapText="1"/>
      <protection/>
    </xf>
    <xf numFmtId="0" fontId="0" fillId="0" borderId="33" xfId="0" applyFont="1" applyFill="1" applyBorder="1" applyAlignment="1" applyProtection="1">
      <alignment wrapText="1"/>
      <protection/>
    </xf>
    <xf numFmtId="0" fontId="0" fillId="0" borderId="79" xfId="0" applyFont="1" applyFill="1" applyBorder="1" applyAlignment="1" applyProtection="1">
      <alignment wrapText="1"/>
      <protection/>
    </xf>
    <xf numFmtId="0" fontId="0" fillId="0" borderId="33" xfId="0" applyFont="1" applyFill="1" applyBorder="1" applyAlignment="1" applyProtection="1">
      <alignment horizontal="left" wrapText="1"/>
      <protection/>
    </xf>
    <xf numFmtId="0" fontId="0" fillId="0" borderId="34" xfId="0" applyFont="1" applyBorder="1" applyAlignment="1" applyProtection="1">
      <alignment horizontal="left"/>
      <protection/>
    </xf>
    <xf numFmtId="0" fontId="1" fillId="0" borderId="34" xfId="0" applyFont="1" applyFill="1" applyBorder="1" applyAlignment="1" applyProtection="1">
      <alignment wrapText="1"/>
      <protection/>
    </xf>
    <xf numFmtId="0" fontId="1" fillId="0" borderId="25" xfId="0" applyFont="1" applyFill="1" applyBorder="1" applyAlignment="1" applyProtection="1">
      <alignment wrapText="1"/>
      <protection/>
    </xf>
    <xf numFmtId="0" fontId="0" fillId="0" borderId="79" xfId="0" applyFont="1" applyFill="1" applyBorder="1" applyAlignment="1" applyProtection="1">
      <alignment horizontal="left" wrapText="1"/>
      <protection/>
    </xf>
    <xf numFmtId="0" fontId="1" fillId="0" borderId="33" xfId="0" applyFont="1" applyFill="1" applyBorder="1" applyAlignment="1" applyProtection="1">
      <alignment horizontal="left" wrapText="1"/>
      <protection/>
    </xf>
    <xf numFmtId="0" fontId="0" fillId="0" borderId="65" xfId="0" applyFont="1" applyBorder="1" applyAlignment="1" applyProtection="1">
      <alignment wrapText="1"/>
      <protection/>
    </xf>
    <xf numFmtId="0" fontId="0" fillId="0" borderId="78" xfId="0" applyFont="1" applyBorder="1" applyAlignment="1" applyProtection="1">
      <alignment wrapText="1"/>
      <protection/>
    </xf>
    <xf numFmtId="0" fontId="0" fillId="36" borderId="80" xfId="0" applyFont="1" applyFill="1" applyBorder="1" applyAlignment="1" applyProtection="1">
      <alignment wrapText="1"/>
      <protection locked="0"/>
    </xf>
    <xf numFmtId="0" fontId="0" fillId="36" borderId="56" xfId="0" applyFont="1" applyFill="1" applyBorder="1" applyAlignment="1" applyProtection="1">
      <alignment horizontal="center" wrapText="1"/>
      <protection locked="0"/>
    </xf>
    <xf numFmtId="0" fontId="0" fillId="36" borderId="68" xfId="0" applyFont="1" applyFill="1" applyBorder="1" applyAlignment="1" applyProtection="1">
      <alignment horizontal="center" wrapText="1"/>
      <protection locked="0"/>
    </xf>
    <xf numFmtId="0" fontId="1" fillId="0" borderId="25" xfId="0" applyFont="1" applyFill="1" applyBorder="1" applyAlignment="1" applyProtection="1">
      <alignment horizontal="left" wrapText="1"/>
      <protection/>
    </xf>
    <xf numFmtId="0" fontId="0" fillId="0" borderId="10" xfId="0" applyFont="1" applyBorder="1" applyAlignment="1" applyProtection="1">
      <alignment wrapText="1"/>
      <protection/>
    </xf>
    <xf numFmtId="0" fontId="0" fillId="0" borderId="34" xfId="0" applyFont="1" applyBorder="1" applyAlignment="1" applyProtection="1">
      <alignment wrapText="1"/>
      <protection/>
    </xf>
    <xf numFmtId="0" fontId="30" fillId="0" borderId="72" xfId="0" applyFont="1" applyFill="1" applyBorder="1" applyAlignment="1" applyProtection="1">
      <alignment horizontal="left" wrapText="1"/>
      <protection/>
    </xf>
    <xf numFmtId="0" fontId="30" fillId="0" borderId="76" xfId="0" applyFont="1" applyFill="1" applyBorder="1" applyAlignment="1" applyProtection="1">
      <alignment horizontal="left" wrapText="1"/>
      <protection/>
    </xf>
    <xf numFmtId="0" fontId="30" fillId="0" borderId="75" xfId="0" applyFont="1" applyFill="1" applyBorder="1" applyAlignment="1" applyProtection="1">
      <alignment horizontal="left" wrapText="1"/>
      <protection/>
    </xf>
    <xf numFmtId="0" fontId="30" fillId="0" borderId="73" xfId="0" applyFont="1" applyFill="1" applyBorder="1" applyAlignment="1" applyProtection="1">
      <alignment horizontal="left" wrapText="1"/>
      <protection/>
    </xf>
    <xf numFmtId="0" fontId="0" fillId="36" borderId="49" xfId="0" applyFont="1" applyFill="1" applyBorder="1" applyAlignment="1" applyProtection="1">
      <alignment wrapText="1"/>
      <protection locked="0"/>
    </xf>
    <xf numFmtId="0" fontId="0" fillId="36" borderId="48" xfId="0" applyFont="1" applyFill="1" applyBorder="1" applyAlignment="1" applyProtection="1">
      <alignment horizontal="center" wrapText="1"/>
      <protection locked="0"/>
    </xf>
    <xf numFmtId="0" fontId="0" fillId="36" borderId="64" xfId="0" applyFont="1" applyFill="1" applyBorder="1" applyAlignment="1" applyProtection="1">
      <alignment horizontal="center" wrapText="1"/>
      <protection locked="0"/>
    </xf>
    <xf numFmtId="0" fontId="0" fillId="36" borderId="49" xfId="0" applyFont="1" applyFill="1" applyBorder="1" applyAlignment="1" applyProtection="1">
      <alignment/>
      <protection locked="0"/>
    </xf>
    <xf numFmtId="0" fontId="0" fillId="36" borderId="80" xfId="0" applyFont="1" applyFill="1" applyBorder="1" applyAlignment="1" applyProtection="1">
      <alignment horizontal="center" wrapText="1"/>
      <protection locked="0"/>
    </xf>
    <xf numFmtId="0" fontId="30" fillId="0" borderId="81" xfId="0" applyFont="1" applyFill="1" applyBorder="1" applyAlignment="1" applyProtection="1">
      <alignment horizontal="left" wrapText="1"/>
      <protection/>
    </xf>
    <xf numFmtId="0" fontId="30" fillId="0" borderId="74" xfId="0" applyFont="1" applyFill="1" applyBorder="1" applyAlignment="1" applyProtection="1">
      <alignment horizontal="left" wrapText="1"/>
      <protection/>
    </xf>
    <xf numFmtId="0" fontId="27" fillId="0" borderId="37" xfId="0" applyFont="1" applyBorder="1" applyAlignment="1" applyProtection="1">
      <alignment horizontal="center"/>
      <protection/>
    </xf>
    <xf numFmtId="0" fontId="29" fillId="0" borderId="74" xfId="0" applyFont="1" applyFill="1" applyBorder="1" applyAlignment="1" applyProtection="1">
      <alignment horizontal="center" vertical="center" wrapText="1"/>
      <protection/>
    </xf>
    <xf numFmtId="0" fontId="29" fillId="0" borderId="81" xfId="0" applyFont="1" applyFill="1" applyBorder="1" applyAlignment="1" applyProtection="1">
      <alignment horizontal="center" vertical="center" wrapText="1"/>
      <protection/>
    </xf>
    <xf numFmtId="0" fontId="0" fillId="36" borderId="48" xfId="0" applyFont="1" applyFill="1" applyBorder="1" applyAlignment="1" applyProtection="1">
      <alignment horizontal="center"/>
      <protection locked="0"/>
    </xf>
    <xf numFmtId="0" fontId="0" fillId="36" borderId="64" xfId="0" applyFont="1" applyFill="1" applyBorder="1" applyAlignment="1" applyProtection="1">
      <alignment horizontal="center"/>
      <protection locked="0"/>
    </xf>
    <xf numFmtId="0" fontId="0" fillId="36" borderId="68" xfId="0" applyFont="1" applyFill="1" applyBorder="1" applyAlignment="1" applyProtection="1">
      <alignment horizontal="center"/>
      <protection locked="0"/>
    </xf>
    <xf numFmtId="0" fontId="30" fillId="0" borderId="74" xfId="0" applyFont="1" applyFill="1" applyBorder="1" applyAlignment="1" applyProtection="1">
      <alignment horizontal="left"/>
      <protection/>
    </xf>
    <xf numFmtId="0" fontId="30" fillId="0" borderId="75" xfId="0" applyFont="1" applyFill="1" applyBorder="1" applyAlignment="1" applyProtection="1">
      <alignment horizontal="left"/>
      <protection/>
    </xf>
    <xf numFmtId="0" fontId="30" fillId="0" borderId="76" xfId="0" applyFont="1" applyFill="1" applyBorder="1" applyAlignment="1" applyProtection="1">
      <alignment horizontal="left"/>
      <protection/>
    </xf>
    <xf numFmtId="0" fontId="0" fillId="36" borderId="54" xfId="0" applyFont="1" applyFill="1" applyBorder="1" applyAlignment="1" applyProtection="1">
      <alignment horizontal="center" wrapText="1"/>
      <protection locked="0"/>
    </xf>
    <xf numFmtId="0" fontId="0" fillId="36" borderId="39" xfId="0" applyFont="1" applyFill="1" applyBorder="1" applyAlignment="1" applyProtection="1">
      <alignment horizontal="center" wrapText="1"/>
      <protection locked="0"/>
    </xf>
    <xf numFmtId="0" fontId="1" fillId="34" borderId="59" xfId="0" applyFont="1" applyFill="1" applyBorder="1" applyAlignment="1" applyProtection="1">
      <alignment horizontal="left" vertical="center" wrapText="1"/>
      <protection/>
    </xf>
    <xf numFmtId="0" fontId="1" fillId="34" borderId="18" xfId="0" applyFont="1" applyFill="1" applyBorder="1" applyAlignment="1" applyProtection="1">
      <alignment horizontal="left" vertical="center" wrapText="1"/>
      <protection/>
    </xf>
    <xf numFmtId="0" fontId="15" fillId="0" borderId="18" xfId="0" applyFont="1" applyFill="1" applyBorder="1" applyAlignment="1" applyProtection="1">
      <alignment horizontal="right"/>
      <protection/>
    </xf>
    <xf numFmtId="0" fontId="15" fillId="0" borderId="63" xfId="0" applyFont="1" applyFill="1" applyBorder="1" applyAlignment="1" applyProtection="1">
      <alignment horizontal="right"/>
      <protection/>
    </xf>
    <xf numFmtId="0" fontId="15" fillId="36" borderId="13" xfId="0" applyFont="1" applyFill="1" applyBorder="1" applyAlignment="1" applyProtection="1">
      <alignment horizontal="left" wrapText="1"/>
      <protection locked="0"/>
    </xf>
    <xf numFmtId="0" fontId="15" fillId="36" borderId="77" xfId="0" applyFont="1" applyFill="1" applyBorder="1" applyAlignment="1" applyProtection="1">
      <alignment horizontal="left" wrapText="1"/>
      <protection locked="0"/>
    </xf>
    <xf numFmtId="0" fontId="15" fillId="0" borderId="18" xfId="0" applyFont="1" applyFill="1" applyBorder="1" applyAlignment="1" applyProtection="1">
      <alignment horizontal="center"/>
      <protection/>
    </xf>
    <xf numFmtId="0" fontId="15" fillId="36" borderId="13" xfId="0" applyFont="1" applyFill="1" applyBorder="1" applyAlignment="1" applyProtection="1">
      <alignment horizontal="center"/>
      <protection locked="0"/>
    </xf>
    <xf numFmtId="0" fontId="15" fillId="36" borderId="10" xfId="0" applyFont="1" applyFill="1" applyBorder="1" applyAlignment="1" applyProtection="1">
      <alignment horizontal="center"/>
      <protection locked="0"/>
    </xf>
    <xf numFmtId="0" fontId="15" fillId="0" borderId="22" xfId="0" applyFont="1" applyFill="1" applyBorder="1" applyAlignment="1" applyProtection="1">
      <alignment horizontal="right"/>
      <protection/>
    </xf>
    <xf numFmtId="0" fontId="15" fillId="0" borderId="68" xfId="0" applyFont="1" applyFill="1" applyBorder="1" applyAlignment="1" applyProtection="1">
      <alignment horizontal="right"/>
      <protection/>
    </xf>
    <xf numFmtId="3" fontId="15" fillId="36" borderId="10" xfId="0" applyNumberFormat="1" applyFont="1" applyFill="1" applyBorder="1" applyAlignment="1" applyProtection="1">
      <alignment horizontal="center"/>
      <protection locked="0"/>
    </xf>
    <xf numFmtId="0" fontId="15" fillId="36" borderId="24" xfId="0" applyFont="1" applyFill="1" applyBorder="1" applyAlignment="1" applyProtection="1">
      <alignment horizontal="center"/>
      <protection locked="0"/>
    </xf>
    <xf numFmtId="0" fontId="16" fillId="0" borderId="18" xfId="0" applyFont="1" applyFill="1" applyBorder="1" applyAlignment="1" applyProtection="1">
      <alignment horizontal="center" wrapText="1"/>
      <protection/>
    </xf>
    <xf numFmtId="0" fontId="15" fillId="36" borderId="10" xfId="0" applyFont="1" applyFill="1" applyBorder="1" applyAlignment="1" applyProtection="1">
      <alignment horizontal="left"/>
      <protection locked="0"/>
    </xf>
    <xf numFmtId="3" fontId="15" fillId="36" borderId="24" xfId="0" applyNumberFormat="1" applyFont="1" applyFill="1" applyBorder="1" applyAlignment="1" applyProtection="1">
      <alignment horizontal="center"/>
      <protection locked="0"/>
    </xf>
    <xf numFmtId="0" fontId="15" fillId="36" borderId="13" xfId="0" applyFont="1" applyFill="1" applyBorder="1" applyAlignment="1" applyProtection="1">
      <alignment horizontal="left"/>
      <protection locked="0"/>
    </xf>
    <xf numFmtId="0" fontId="15" fillId="0" borderId="0" xfId="0" applyFont="1" applyFill="1" applyBorder="1" applyAlignment="1" applyProtection="1">
      <alignment horizontal="left"/>
      <protection/>
    </xf>
    <xf numFmtId="0" fontId="17" fillId="0" borderId="36" xfId="0" applyFont="1" applyFill="1" applyBorder="1" applyAlignment="1" applyProtection="1">
      <alignment horizontal="center"/>
      <protection/>
    </xf>
    <xf numFmtId="0" fontId="17" fillId="0" borderId="37" xfId="0" applyFont="1" applyFill="1" applyBorder="1" applyAlignment="1" applyProtection="1">
      <alignment horizontal="center"/>
      <protection/>
    </xf>
    <xf numFmtId="0" fontId="17" fillId="0" borderId="54" xfId="0" applyFont="1" applyFill="1" applyBorder="1" applyAlignment="1" applyProtection="1">
      <alignment horizontal="center"/>
      <protection/>
    </xf>
    <xf numFmtId="0" fontId="15" fillId="0" borderId="13" xfId="0" applyFont="1" applyFill="1" applyBorder="1" applyAlignment="1" applyProtection="1">
      <alignment horizontal="left" wrapText="1"/>
      <protection/>
    </xf>
    <xf numFmtId="0" fontId="15" fillId="0" borderId="10" xfId="0" applyFont="1" applyFill="1" applyBorder="1" applyAlignment="1" applyProtection="1">
      <alignment horizontal="left" wrapText="1"/>
      <protection/>
    </xf>
    <xf numFmtId="0" fontId="15" fillId="0" borderId="26" xfId="0" applyFont="1" applyFill="1" applyBorder="1" applyAlignment="1" applyProtection="1">
      <alignment horizontal="left" wrapText="1"/>
      <protection/>
    </xf>
    <xf numFmtId="174" fontId="15" fillId="36" borderId="13" xfId="0" applyNumberFormat="1" applyFont="1" applyFill="1" applyBorder="1" applyAlignment="1" applyProtection="1">
      <alignment horizontal="center" wrapText="1"/>
      <protection locked="0"/>
    </xf>
    <xf numFmtId="174" fontId="15" fillId="36" borderId="10" xfId="0" applyNumberFormat="1" applyFont="1" applyFill="1" applyBorder="1" applyAlignment="1" applyProtection="1">
      <alignment horizontal="center" wrapText="1"/>
      <protection locked="0"/>
    </xf>
    <xf numFmtId="0" fontId="16" fillId="0" borderId="30" xfId="0" applyFont="1" applyFill="1" applyBorder="1" applyAlignment="1" applyProtection="1">
      <alignment horizontal="center" vertical="center" wrapText="1"/>
      <protection/>
    </xf>
    <xf numFmtId="0" fontId="16" fillId="0" borderId="56" xfId="0" applyFont="1" applyFill="1" applyBorder="1" applyAlignment="1" applyProtection="1">
      <alignment horizontal="center" vertical="center" wrapText="1"/>
      <protection/>
    </xf>
    <xf numFmtId="0" fontId="15" fillId="36" borderId="10" xfId="0" applyFont="1" applyFill="1" applyBorder="1" applyAlignment="1" applyProtection="1">
      <alignment horizontal="center" wrapText="1"/>
      <protection locked="0"/>
    </xf>
    <xf numFmtId="0" fontId="15" fillId="0" borderId="20" xfId="0" applyFont="1" applyFill="1" applyBorder="1" applyAlignment="1" applyProtection="1">
      <alignment horizontal="right"/>
      <protection/>
    </xf>
    <xf numFmtId="0" fontId="15" fillId="0" borderId="69" xfId="0" applyFont="1" applyFill="1" applyBorder="1" applyAlignment="1" applyProtection="1">
      <alignment horizontal="right"/>
      <protection/>
    </xf>
    <xf numFmtId="0" fontId="1" fillId="0" borderId="37" xfId="0" applyFont="1" applyBorder="1" applyAlignment="1" applyProtection="1">
      <alignment vertical="top" wrapText="1"/>
      <protection/>
    </xf>
    <xf numFmtId="0" fontId="0" fillId="0" borderId="37" xfId="0" applyBorder="1" applyAlignment="1" applyProtection="1">
      <alignment wrapText="1"/>
      <protection/>
    </xf>
    <xf numFmtId="0" fontId="0" fillId="0" borderId="0" xfId="0" applyBorder="1" applyAlignment="1" applyProtection="1">
      <alignment wrapText="1"/>
      <protection/>
    </xf>
    <xf numFmtId="0" fontId="15" fillId="36" borderId="10" xfId="0" applyFont="1" applyFill="1" applyBorder="1" applyAlignment="1" applyProtection="1">
      <alignment horizontal="left" wrapText="1"/>
      <protection locked="0"/>
    </xf>
    <xf numFmtId="0" fontId="15" fillId="0" borderId="15" xfId="0" applyFont="1" applyFill="1" applyBorder="1" applyAlignment="1" applyProtection="1">
      <alignment horizontal="right"/>
      <protection/>
    </xf>
    <xf numFmtId="0" fontId="15" fillId="0" borderId="82" xfId="0" applyFont="1" applyFill="1" applyBorder="1" applyAlignment="1" applyProtection="1">
      <alignment horizontal="right"/>
      <protection/>
    </xf>
    <xf numFmtId="0" fontId="15" fillId="36" borderId="45" xfId="0" applyFont="1" applyFill="1" applyBorder="1" applyAlignment="1" applyProtection="1">
      <alignment horizontal="left"/>
      <protection locked="0"/>
    </xf>
    <xf numFmtId="0" fontId="15" fillId="0" borderId="11" xfId="0" applyFont="1" applyFill="1" applyBorder="1" applyAlignment="1" applyProtection="1">
      <alignment horizontal="right"/>
      <protection/>
    </xf>
    <xf numFmtId="0" fontId="15" fillId="0" borderId="56" xfId="0" applyFont="1" applyFill="1" applyBorder="1" applyAlignment="1" applyProtection="1">
      <alignment horizontal="right"/>
      <protection/>
    </xf>
    <xf numFmtId="0" fontId="15" fillId="0" borderId="10" xfId="0" applyFont="1" applyFill="1" applyBorder="1" applyAlignment="1" applyProtection="1">
      <alignment horizontal="left"/>
      <protection locked="0"/>
    </xf>
    <xf numFmtId="0" fontId="16" fillId="0" borderId="11" xfId="0" applyFont="1" applyFill="1" applyBorder="1" applyAlignment="1" applyProtection="1">
      <alignment horizontal="center" wrapText="1"/>
      <protection/>
    </xf>
    <xf numFmtId="3" fontId="15" fillId="0" borderId="18" xfId="0" applyNumberFormat="1" applyFont="1" applyFill="1" applyBorder="1" applyAlignment="1" applyProtection="1">
      <alignment horizontal="center"/>
      <protection/>
    </xf>
    <xf numFmtId="3" fontId="15" fillId="0" borderId="83" xfId="0" applyNumberFormat="1" applyFont="1" applyFill="1" applyBorder="1" applyAlignment="1" applyProtection="1">
      <alignment horizontal="center"/>
      <protection/>
    </xf>
    <xf numFmtId="0" fontId="15" fillId="0" borderId="83" xfId="0" applyFont="1" applyFill="1" applyBorder="1" applyAlignment="1" applyProtection="1">
      <alignment horizontal="center"/>
      <protection/>
    </xf>
    <xf numFmtId="0" fontId="15" fillId="0" borderId="34" xfId="0" applyFont="1" applyFill="1" applyBorder="1" applyAlignment="1" applyProtection="1">
      <alignment horizontal="center"/>
      <protection/>
    </xf>
    <xf numFmtId="10" fontId="15" fillId="0" borderId="18" xfId="59" applyNumberFormat="1" applyFont="1" applyFill="1" applyBorder="1" applyAlignment="1" applyProtection="1">
      <alignment horizontal="center"/>
      <protection/>
    </xf>
    <xf numFmtId="10" fontId="15" fillId="0" borderId="34" xfId="59" applyNumberFormat="1" applyFont="1" applyFill="1" applyBorder="1" applyAlignment="1" applyProtection="1">
      <alignment horizontal="center"/>
      <protection/>
    </xf>
    <xf numFmtId="0" fontId="15" fillId="36" borderId="45" xfId="0" applyFont="1" applyFill="1" applyBorder="1" applyAlignment="1" applyProtection="1">
      <alignment horizontal="left" wrapText="1"/>
      <protection locked="0"/>
    </xf>
    <xf numFmtId="0" fontId="3" fillId="0" borderId="10" xfId="0" applyFont="1" applyFill="1" applyBorder="1" applyAlignment="1">
      <alignment wrapText="1"/>
    </xf>
    <xf numFmtId="0" fontId="3" fillId="0" borderId="34" xfId="0" applyFont="1" applyFill="1" applyBorder="1" applyAlignment="1">
      <alignment wrapText="1"/>
    </xf>
    <xf numFmtId="0" fontId="2" fillId="0" borderId="21" xfId="0" applyFont="1" applyBorder="1" applyAlignment="1">
      <alignment horizontal="center" vertical="center"/>
    </xf>
    <xf numFmtId="0" fontId="2" fillId="0" borderId="65" xfId="0" applyFont="1" applyBorder="1" applyAlignment="1">
      <alignment horizontal="center" vertical="center"/>
    </xf>
    <xf numFmtId="0" fontId="2" fillId="0" borderId="78" xfId="0" applyFont="1" applyBorder="1" applyAlignment="1">
      <alignment horizontal="center" vertical="center"/>
    </xf>
    <xf numFmtId="0" fontId="2" fillId="0" borderId="84"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3" fillId="0" borderId="10" xfId="0" applyFont="1" applyFill="1" applyBorder="1" applyAlignment="1">
      <alignment horizontal="left" wrapText="1"/>
    </xf>
    <xf numFmtId="0" fontId="3" fillId="0" borderId="34" xfId="0" applyFont="1" applyFill="1" applyBorder="1" applyAlignment="1">
      <alignment horizontal="left"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85" xfId="0" applyFont="1" applyBorder="1" applyAlignment="1">
      <alignment horizontal="center"/>
    </xf>
    <xf numFmtId="0" fontId="3" fillId="0" borderId="65" xfId="0" applyFont="1" applyFill="1" applyBorder="1" applyAlignment="1">
      <alignment horizontal="left" wrapText="1"/>
    </xf>
    <xf numFmtId="0" fontId="3" fillId="0" borderId="78" xfId="0" applyFont="1" applyFill="1" applyBorder="1" applyAlignment="1">
      <alignment horizontal="left" wrapText="1"/>
    </xf>
    <xf numFmtId="0" fontId="3" fillId="33" borderId="1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0" borderId="64" xfId="0" applyFont="1" applyFill="1" applyBorder="1" applyAlignment="1">
      <alignment horizont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3" fillId="37" borderId="11" xfId="0" applyFont="1" applyFill="1" applyBorder="1" applyAlignment="1" applyProtection="1">
      <alignment horizontal="center" vertical="center" wrapText="1"/>
      <protection locked="0"/>
    </xf>
    <xf numFmtId="0" fontId="3" fillId="37" borderId="22" xfId="0" applyFont="1" applyFill="1" applyBorder="1" applyAlignment="1" applyProtection="1">
      <alignment horizontal="center" vertical="center" wrapText="1"/>
      <protection locked="0"/>
    </xf>
    <xf numFmtId="0" fontId="2" fillId="0" borderId="83" xfId="0" applyFont="1" applyFill="1" applyBorder="1" applyAlignment="1">
      <alignment horizontal="center"/>
    </xf>
    <xf numFmtId="0" fontId="2" fillId="0" borderId="4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color indexed="10"/>
      </font>
    </dxf>
    <dxf>
      <font>
        <color indexed="10"/>
      </font>
    </dxf>
    <dxf>
      <font>
        <b/>
        <i val="0"/>
        <color indexed="10"/>
      </font>
    </dxf>
    <dxf>
      <font>
        <b/>
        <i val="0"/>
        <color indexed="18"/>
      </font>
    </dxf>
    <dxf>
      <font>
        <b/>
        <i val="0"/>
        <color indexed="10"/>
      </font>
    </dxf>
    <dxf>
      <font>
        <b/>
        <i val="0"/>
        <color indexed="10"/>
      </font>
    </dxf>
    <dxf>
      <font>
        <b/>
        <i val="0"/>
      </font>
      <fill>
        <patternFill>
          <bgColor indexed="10"/>
        </patternFill>
      </fill>
    </dxf>
    <dxf>
      <font>
        <b/>
        <i val="0"/>
        <color auto="1"/>
      </font>
      <fill>
        <patternFill patternType="solid">
          <bgColor indexed="10"/>
        </patternFill>
      </fill>
    </dxf>
    <dxf>
      <fill>
        <patternFill>
          <bgColor indexed="10"/>
        </patternFill>
      </fill>
    </dxf>
    <dxf>
      <font>
        <b val="0"/>
        <i val="0"/>
      </font>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76</xdr:row>
      <xdr:rowOff>152400</xdr:rowOff>
    </xdr:from>
    <xdr:to>
      <xdr:col>17</xdr:col>
      <xdr:colOff>133350</xdr:colOff>
      <xdr:row>78</xdr:row>
      <xdr:rowOff>85725</xdr:rowOff>
    </xdr:to>
    <xdr:sp>
      <xdr:nvSpPr>
        <xdr:cNvPr id="1" name="Text Box 34"/>
        <xdr:cNvSpPr txBox="1">
          <a:spLocks noChangeArrowheads="1"/>
        </xdr:cNvSpPr>
      </xdr:nvSpPr>
      <xdr:spPr>
        <a:xfrm>
          <a:off x="3324225" y="15697200"/>
          <a:ext cx="2628900" cy="295275"/>
        </a:xfrm>
        <a:prstGeom prst="rect">
          <a:avLst/>
        </a:prstGeom>
        <a:solidFill>
          <a:srgbClr val="FFFFF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Close Fold </a:t>
          </a:r>
          <a:r>
            <a:rPr lang="en-US" cap="none" sz="1200" b="1" i="1" u="none" baseline="0">
              <a:solidFill>
                <a:srgbClr val="000000"/>
              </a:solidFill>
              <a:latin typeface="Arial"/>
              <a:ea typeface="Arial"/>
              <a:cs typeface="Arial"/>
            </a:rPr>
            <a:t>(Hide After 1st Year) </a:t>
          </a:r>
        </a:p>
      </xdr:txBody>
    </xdr:sp>
    <xdr:clientData/>
  </xdr:twoCellAnchor>
  <xdr:twoCellAnchor>
    <xdr:from>
      <xdr:col>3</xdr:col>
      <xdr:colOff>209550</xdr:colOff>
      <xdr:row>460</xdr:row>
      <xdr:rowOff>133350</xdr:rowOff>
    </xdr:from>
    <xdr:to>
      <xdr:col>9</xdr:col>
      <xdr:colOff>257175</xdr:colOff>
      <xdr:row>462</xdr:row>
      <xdr:rowOff>76200</xdr:rowOff>
    </xdr:to>
    <xdr:sp>
      <xdr:nvSpPr>
        <xdr:cNvPr id="2" name="Text Box 19"/>
        <xdr:cNvSpPr txBox="1">
          <a:spLocks noChangeArrowheads="1"/>
        </xdr:cNvSpPr>
      </xdr:nvSpPr>
      <xdr:spPr>
        <a:xfrm>
          <a:off x="695325" y="22374225"/>
          <a:ext cx="2333625" cy="304800"/>
        </a:xfrm>
        <a:prstGeom prst="rect">
          <a:avLst/>
        </a:prstGeom>
        <a:solidFill>
          <a:srgbClr val="FFFFF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Open Fold</a:t>
          </a:r>
          <a:r>
            <a:rPr lang="en-US" cap="none" sz="1200" b="1" i="1" u="none" baseline="0">
              <a:solidFill>
                <a:srgbClr val="000000"/>
              </a:solidFill>
              <a:latin typeface="Arial"/>
              <a:ea typeface="Arial"/>
              <a:cs typeface="Arial"/>
            </a:rPr>
            <a:t> (Show All Years)</a:t>
          </a:r>
        </a:p>
      </xdr:txBody>
    </xdr:sp>
    <xdr:clientData/>
  </xdr:twoCellAnchor>
  <xdr:twoCellAnchor>
    <xdr:from>
      <xdr:col>10</xdr:col>
      <xdr:colOff>123825</xdr:colOff>
      <xdr:row>76</xdr:row>
      <xdr:rowOff>85725</xdr:rowOff>
    </xdr:from>
    <xdr:to>
      <xdr:col>17</xdr:col>
      <xdr:colOff>171450</xdr:colOff>
      <xdr:row>78</xdr:row>
      <xdr:rowOff>123825</xdr:rowOff>
    </xdr:to>
    <xdr:sp macro="[0]!close1">
      <xdr:nvSpPr>
        <xdr:cNvPr id="3" name="AutoShape 35"/>
        <xdr:cNvSpPr>
          <a:spLocks/>
        </xdr:cNvSpPr>
      </xdr:nvSpPr>
      <xdr:spPr>
        <a:xfrm>
          <a:off x="3276600" y="15630525"/>
          <a:ext cx="2714625" cy="400050"/>
        </a:xfrm>
        <a:prstGeom prst="bevel">
          <a:avLst/>
        </a:prstGeom>
        <a:solidFill>
          <a:srgbClr val="CCFFFF">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460</xdr:row>
      <xdr:rowOff>76200</xdr:rowOff>
    </xdr:from>
    <xdr:to>
      <xdr:col>9</xdr:col>
      <xdr:colOff>361950</xdr:colOff>
      <xdr:row>462</xdr:row>
      <xdr:rowOff>114300</xdr:rowOff>
    </xdr:to>
    <xdr:sp macro="[0]!open2">
      <xdr:nvSpPr>
        <xdr:cNvPr id="4" name="AutoShape 20"/>
        <xdr:cNvSpPr>
          <a:spLocks/>
        </xdr:cNvSpPr>
      </xdr:nvSpPr>
      <xdr:spPr>
        <a:xfrm>
          <a:off x="533400" y="22317075"/>
          <a:ext cx="2600325" cy="400050"/>
        </a:xfrm>
        <a:prstGeom prst="bevel">
          <a:avLst/>
        </a:prstGeom>
        <a:solidFill>
          <a:srgbClr val="CCFFFF">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28</xdr:row>
      <xdr:rowOff>19050</xdr:rowOff>
    </xdr:from>
    <xdr:to>
      <xdr:col>4</xdr:col>
      <xdr:colOff>152400</xdr:colOff>
      <xdr:row>28</xdr:row>
      <xdr:rowOff>161925</xdr:rowOff>
    </xdr:to>
    <xdr:pic>
      <xdr:nvPicPr>
        <xdr:cNvPr id="5" name="CheckBox7"/>
        <xdr:cNvPicPr preferRelativeResize="1">
          <a:picLocks noChangeAspect="1"/>
        </xdr:cNvPicPr>
      </xdr:nvPicPr>
      <xdr:blipFill>
        <a:blip r:embed="rId1"/>
        <a:stretch>
          <a:fillRect/>
        </a:stretch>
      </xdr:blipFill>
      <xdr:spPr>
        <a:xfrm>
          <a:off x="866775" y="5734050"/>
          <a:ext cx="152400" cy="142875"/>
        </a:xfrm>
        <a:prstGeom prst="rect">
          <a:avLst/>
        </a:prstGeom>
        <a:noFill/>
        <a:ln w="9525" cmpd="sng">
          <a:noFill/>
        </a:ln>
      </xdr:spPr>
    </xdr:pic>
    <xdr:clientData/>
  </xdr:twoCellAnchor>
  <xdr:twoCellAnchor editAs="oneCell">
    <xdr:from>
      <xdr:col>4</xdr:col>
      <xdr:colOff>0</xdr:colOff>
      <xdr:row>29</xdr:row>
      <xdr:rowOff>9525</xdr:rowOff>
    </xdr:from>
    <xdr:to>
      <xdr:col>4</xdr:col>
      <xdr:colOff>152400</xdr:colOff>
      <xdr:row>29</xdr:row>
      <xdr:rowOff>152400</xdr:rowOff>
    </xdr:to>
    <xdr:pic>
      <xdr:nvPicPr>
        <xdr:cNvPr id="6" name="CheckBox8"/>
        <xdr:cNvPicPr preferRelativeResize="1">
          <a:picLocks noChangeAspect="1"/>
        </xdr:cNvPicPr>
      </xdr:nvPicPr>
      <xdr:blipFill>
        <a:blip r:embed="rId2"/>
        <a:stretch>
          <a:fillRect/>
        </a:stretch>
      </xdr:blipFill>
      <xdr:spPr>
        <a:xfrm>
          <a:off x="866775" y="5905500"/>
          <a:ext cx="152400" cy="142875"/>
        </a:xfrm>
        <a:prstGeom prst="rect">
          <a:avLst/>
        </a:prstGeom>
        <a:noFill/>
        <a:ln w="9525" cmpd="sng">
          <a:noFill/>
        </a:ln>
      </xdr:spPr>
    </xdr:pic>
    <xdr:clientData/>
  </xdr:twoCellAnchor>
  <xdr:twoCellAnchor>
    <xdr:from>
      <xdr:col>3</xdr:col>
      <xdr:colOff>209550</xdr:colOff>
      <xdr:row>76</xdr:row>
      <xdr:rowOff>133350</xdr:rowOff>
    </xdr:from>
    <xdr:to>
      <xdr:col>9</xdr:col>
      <xdr:colOff>228600</xdr:colOff>
      <xdr:row>78</xdr:row>
      <xdr:rowOff>76200</xdr:rowOff>
    </xdr:to>
    <xdr:sp>
      <xdr:nvSpPr>
        <xdr:cNvPr id="7" name="Text Box 23"/>
        <xdr:cNvSpPr txBox="1">
          <a:spLocks noChangeArrowheads="1"/>
        </xdr:cNvSpPr>
      </xdr:nvSpPr>
      <xdr:spPr>
        <a:xfrm>
          <a:off x="695325" y="15678150"/>
          <a:ext cx="2305050" cy="304800"/>
        </a:xfrm>
        <a:prstGeom prst="rect">
          <a:avLst/>
        </a:prstGeom>
        <a:solidFill>
          <a:srgbClr val="FFFFF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Open Fold</a:t>
          </a:r>
          <a:r>
            <a:rPr lang="en-US" cap="none" sz="1200" b="1" i="1" u="none" baseline="0">
              <a:solidFill>
                <a:srgbClr val="000000"/>
              </a:solidFill>
              <a:latin typeface="Arial"/>
              <a:ea typeface="Arial"/>
              <a:cs typeface="Arial"/>
            </a:rPr>
            <a:t> (Show All Years)</a:t>
          </a:r>
        </a:p>
      </xdr:txBody>
    </xdr:sp>
    <xdr:clientData/>
  </xdr:twoCellAnchor>
  <xdr:twoCellAnchor>
    <xdr:from>
      <xdr:col>3</xdr:col>
      <xdr:colOff>47625</xdr:colOff>
      <xdr:row>76</xdr:row>
      <xdr:rowOff>76200</xdr:rowOff>
    </xdr:from>
    <xdr:to>
      <xdr:col>9</xdr:col>
      <xdr:colOff>257175</xdr:colOff>
      <xdr:row>78</xdr:row>
      <xdr:rowOff>114300</xdr:rowOff>
    </xdr:to>
    <xdr:sp macro="[0]!open1">
      <xdr:nvSpPr>
        <xdr:cNvPr id="8" name="AutoShape 24"/>
        <xdr:cNvSpPr>
          <a:spLocks/>
        </xdr:cNvSpPr>
      </xdr:nvSpPr>
      <xdr:spPr>
        <a:xfrm>
          <a:off x="533400" y="15621000"/>
          <a:ext cx="2495550" cy="400050"/>
        </a:xfrm>
        <a:prstGeom prst="bevel">
          <a:avLst/>
        </a:prstGeom>
        <a:solidFill>
          <a:srgbClr val="CCFFFF">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826</xdr:row>
      <xdr:rowOff>0</xdr:rowOff>
    </xdr:from>
    <xdr:to>
      <xdr:col>12</xdr:col>
      <xdr:colOff>161925</xdr:colOff>
      <xdr:row>826</xdr:row>
      <xdr:rowOff>0</xdr:rowOff>
    </xdr:to>
    <xdr:sp macro="[0]!close2">
      <xdr:nvSpPr>
        <xdr:cNvPr id="9" name="AutoShape 28"/>
        <xdr:cNvSpPr>
          <a:spLocks/>
        </xdr:cNvSpPr>
      </xdr:nvSpPr>
      <xdr:spPr>
        <a:xfrm>
          <a:off x="542925" y="25460325"/>
          <a:ext cx="3533775" cy="0"/>
        </a:xfrm>
        <a:prstGeom prst="bevel">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826</xdr:row>
      <xdr:rowOff>0</xdr:rowOff>
    </xdr:from>
    <xdr:to>
      <xdr:col>12</xdr:col>
      <xdr:colOff>38100</xdr:colOff>
      <xdr:row>826</xdr:row>
      <xdr:rowOff>0</xdr:rowOff>
    </xdr:to>
    <xdr:sp>
      <xdr:nvSpPr>
        <xdr:cNvPr id="10" name="Text Box 29"/>
        <xdr:cNvSpPr txBox="1">
          <a:spLocks noChangeArrowheads="1"/>
        </xdr:cNvSpPr>
      </xdr:nvSpPr>
      <xdr:spPr>
        <a:xfrm>
          <a:off x="600075" y="25460325"/>
          <a:ext cx="3352800" cy="0"/>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000" b="1" i="0" u="none" baseline="0">
              <a:solidFill>
                <a:srgbClr val="000000"/>
              </a:solidFill>
              <a:latin typeface="Arial"/>
              <a:ea typeface="Arial"/>
              <a:cs typeface="Arial"/>
            </a:rPr>
            <a:t>ENTRY COMPLETED</a:t>
          </a:r>
        </a:p>
      </xdr:txBody>
    </xdr:sp>
    <xdr:clientData/>
  </xdr:twoCellAnchor>
  <xdr:twoCellAnchor>
    <xdr:from>
      <xdr:col>10</xdr:col>
      <xdr:colOff>285750</xdr:colOff>
      <xdr:row>460</xdr:row>
      <xdr:rowOff>133350</xdr:rowOff>
    </xdr:from>
    <xdr:to>
      <xdr:col>17</xdr:col>
      <xdr:colOff>209550</xdr:colOff>
      <xdr:row>462</xdr:row>
      <xdr:rowOff>76200</xdr:rowOff>
    </xdr:to>
    <xdr:sp>
      <xdr:nvSpPr>
        <xdr:cNvPr id="11" name="Text Box 32"/>
        <xdr:cNvSpPr txBox="1">
          <a:spLocks noChangeArrowheads="1"/>
        </xdr:cNvSpPr>
      </xdr:nvSpPr>
      <xdr:spPr>
        <a:xfrm>
          <a:off x="3438525" y="22374225"/>
          <a:ext cx="2590800" cy="304800"/>
        </a:xfrm>
        <a:prstGeom prst="rect">
          <a:avLst/>
        </a:prstGeom>
        <a:solidFill>
          <a:srgbClr val="FFFFF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Close Fold </a:t>
          </a:r>
          <a:r>
            <a:rPr lang="en-US" cap="none" sz="1200" b="1" i="1" u="none" baseline="0">
              <a:solidFill>
                <a:srgbClr val="000000"/>
              </a:solidFill>
              <a:latin typeface="Arial"/>
              <a:ea typeface="Arial"/>
              <a:cs typeface="Arial"/>
            </a:rPr>
            <a:t>(Hide After 1st Year) </a:t>
          </a:r>
        </a:p>
      </xdr:txBody>
    </xdr:sp>
    <xdr:clientData/>
  </xdr:twoCellAnchor>
  <xdr:twoCellAnchor>
    <xdr:from>
      <xdr:col>10</xdr:col>
      <xdr:colOff>247650</xdr:colOff>
      <xdr:row>460</xdr:row>
      <xdr:rowOff>76200</xdr:rowOff>
    </xdr:from>
    <xdr:to>
      <xdr:col>17</xdr:col>
      <xdr:colOff>219075</xdr:colOff>
      <xdr:row>462</xdr:row>
      <xdr:rowOff>114300</xdr:rowOff>
    </xdr:to>
    <xdr:sp macro="[0]!close2">
      <xdr:nvSpPr>
        <xdr:cNvPr id="12" name="AutoShape 33"/>
        <xdr:cNvSpPr>
          <a:spLocks/>
        </xdr:cNvSpPr>
      </xdr:nvSpPr>
      <xdr:spPr>
        <a:xfrm>
          <a:off x="3400425" y="22317075"/>
          <a:ext cx="2638425" cy="400050"/>
        </a:xfrm>
        <a:prstGeom prst="bevel">
          <a:avLst/>
        </a:prstGeom>
        <a:solidFill>
          <a:srgbClr val="CCFFFF">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D79"/>
  <sheetViews>
    <sheetView showGridLines="0" tabSelected="1" zoomScaleSheetLayoutView="75" zoomScalePageLayoutView="0" workbookViewId="0" topLeftCell="A1">
      <selection activeCell="A13" sqref="A13:D13"/>
    </sheetView>
  </sheetViews>
  <sheetFormatPr defaultColWidth="0" defaultRowHeight="12.75" zeroHeight="1"/>
  <cols>
    <col min="1" max="1" width="5.140625" style="319" customWidth="1"/>
    <col min="2" max="2" width="4.28125" style="283" customWidth="1"/>
    <col min="3" max="3" width="1.28515625" style="283" customWidth="1"/>
    <col min="4" max="4" width="121.421875" style="320" customWidth="1"/>
    <col min="5" max="5" width="1.28515625" style="281" customWidth="1"/>
    <col min="6" max="16384" width="9.140625" style="281" hidden="1" customWidth="1"/>
  </cols>
  <sheetData>
    <row r="1" spans="1:4" ht="15.75">
      <c r="A1" s="369" t="s">
        <v>356</v>
      </c>
      <c r="B1" s="370"/>
      <c r="C1" s="370"/>
      <c r="D1" s="371"/>
    </row>
    <row r="2" spans="1:4" ht="15.75">
      <c r="A2" s="378" t="s">
        <v>354</v>
      </c>
      <c r="B2" s="379"/>
      <c r="C2" s="379"/>
      <c r="D2" s="380"/>
    </row>
    <row r="3" spans="1:4" ht="16.5" thickBot="1">
      <c r="A3" s="372" t="s">
        <v>337</v>
      </c>
      <c r="B3" s="373"/>
      <c r="C3" s="373"/>
      <c r="D3" s="374"/>
    </row>
    <row r="4" spans="1:4" ht="15">
      <c r="A4" s="282"/>
      <c r="D4" s="284"/>
    </row>
    <row r="5" spans="1:4" ht="15">
      <c r="A5" s="384" t="s">
        <v>343</v>
      </c>
      <c r="B5" s="385"/>
      <c r="C5" s="385"/>
      <c r="D5" s="386"/>
    </row>
    <row r="6" spans="1:4" ht="27" customHeight="1">
      <c r="A6" s="381" t="s">
        <v>338</v>
      </c>
      <c r="B6" s="382"/>
      <c r="C6" s="382"/>
      <c r="D6" s="383"/>
    </row>
    <row r="7" spans="1:4" ht="12.75" customHeight="1">
      <c r="A7" s="282"/>
      <c r="D7" s="284"/>
    </row>
    <row r="8" spans="1:4" ht="12.75" customHeight="1">
      <c r="A8" s="387" t="s">
        <v>344</v>
      </c>
      <c r="B8" s="388"/>
      <c r="C8" s="388"/>
      <c r="D8" s="389"/>
    </row>
    <row r="9" spans="1:4" ht="27" customHeight="1">
      <c r="A9" s="381" t="s">
        <v>345</v>
      </c>
      <c r="B9" s="382"/>
      <c r="C9" s="382"/>
      <c r="D9" s="383"/>
    </row>
    <row r="10" spans="1:4" ht="15.75" thickBot="1">
      <c r="A10" s="282"/>
      <c r="D10" s="284"/>
    </row>
    <row r="11" spans="1:4" ht="15">
      <c r="A11" s="285"/>
      <c r="B11" s="286"/>
      <c r="C11" s="286"/>
      <c r="D11" s="287"/>
    </row>
    <row r="12" spans="1:4" ht="15.75">
      <c r="A12" s="288" t="s">
        <v>200</v>
      </c>
      <c r="B12" s="289"/>
      <c r="C12" s="289"/>
      <c r="D12" s="290"/>
    </row>
    <row r="13" spans="1:4" ht="144" customHeight="1" thickBot="1">
      <c r="A13" s="375" t="s">
        <v>312</v>
      </c>
      <c r="B13" s="376"/>
      <c r="C13" s="376"/>
      <c r="D13" s="377"/>
    </row>
    <row r="14" spans="1:4" ht="15">
      <c r="A14" s="291"/>
      <c r="B14" s="292"/>
      <c r="C14" s="292"/>
      <c r="D14" s="293"/>
    </row>
    <row r="15" spans="1:4" ht="12.75" customHeight="1">
      <c r="A15" s="288" t="s">
        <v>24</v>
      </c>
      <c r="B15" s="289"/>
      <c r="C15" s="289"/>
      <c r="D15" s="294" t="s">
        <v>27</v>
      </c>
    </row>
    <row r="16" spans="1:4" ht="15.75">
      <c r="A16" s="295"/>
      <c r="B16" s="296"/>
      <c r="C16" s="296"/>
      <c r="D16" s="290" t="s">
        <v>28</v>
      </c>
    </row>
    <row r="17" spans="1:4" ht="15.75">
      <c r="A17" s="295"/>
      <c r="B17" s="296"/>
      <c r="C17" s="296"/>
      <c r="D17" s="290"/>
    </row>
    <row r="18" spans="1:4" ht="15.75">
      <c r="A18" s="288" t="s">
        <v>154</v>
      </c>
      <c r="B18" s="289"/>
      <c r="C18" s="289"/>
      <c r="D18" s="290" t="s">
        <v>155</v>
      </c>
    </row>
    <row r="19" spans="1:4" ht="15">
      <c r="A19" s="297">
        <v>1</v>
      </c>
      <c r="B19" s="298"/>
      <c r="C19" s="298"/>
      <c r="D19" s="299" t="s">
        <v>32</v>
      </c>
    </row>
    <row r="20" spans="1:4" ht="15">
      <c r="A20" s="297"/>
      <c r="B20" s="298"/>
      <c r="C20" s="298"/>
      <c r="D20" s="299"/>
    </row>
    <row r="21" spans="1:4" ht="60">
      <c r="A21" s="297">
        <v>2</v>
      </c>
      <c r="B21" s="298"/>
      <c r="C21" s="298"/>
      <c r="D21" s="299" t="s">
        <v>201</v>
      </c>
    </row>
    <row r="22" spans="1:4" ht="15.75" thickBot="1">
      <c r="A22" s="295"/>
      <c r="B22" s="296"/>
      <c r="C22" s="296"/>
      <c r="D22" s="299"/>
    </row>
    <row r="23" spans="1:4" ht="15">
      <c r="A23" s="291"/>
      <c r="B23" s="292"/>
      <c r="C23" s="292"/>
      <c r="D23" s="293"/>
    </row>
    <row r="24" spans="1:4" ht="15.75">
      <c r="A24" s="288" t="s">
        <v>25</v>
      </c>
      <c r="B24" s="289"/>
      <c r="C24" s="289"/>
      <c r="D24" s="300" t="s">
        <v>304</v>
      </c>
    </row>
    <row r="25" spans="1:4" ht="15.75">
      <c r="A25" s="295"/>
      <c r="B25" s="296"/>
      <c r="C25" s="296"/>
      <c r="D25" s="290" t="s">
        <v>305</v>
      </c>
    </row>
    <row r="26" spans="1:4" ht="15">
      <c r="A26" s="295"/>
      <c r="B26" s="296"/>
      <c r="C26" s="296"/>
      <c r="D26" s="299"/>
    </row>
    <row r="27" spans="1:4" ht="15.75">
      <c r="A27" s="288" t="s">
        <v>154</v>
      </c>
      <c r="B27" s="289"/>
      <c r="C27" s="289"/>
      <c r="D27" s="290" t="s">
        <v>155</v>
      </c>
    </row>
    <row r="28" spans="1:4" ht="15">
      <c r="A28" s="297">
        <v>1</v>
      </c>
      <c r="B28" s="298"/>
      <c r="C28" s="298"/>
      <c r="D28" s="299" t="s">
        <v>306</v>
      </c>
    </row>
    <row r="29" spans="1:4" ht="15">
      <c r="A29" s="297"/>
      <c r="B29" s="298"/>
      <c r="C29" s="298"/>
      <c r="D29" s="299" t="s">
        <v>310</v>
      </c>
    </row>
    <row r="30" spans="1:4" ht="15">
      <c r="A30" s="297"/>
      <c r="B30" s="298"/>
      <c r="C30" s="298"/>
      <c r="D30" s="299"/>
    </row>
    <row r="31" spans="1:4" ht="30">
      <c r="A31" s="297">
        <v>2</v>
      </c>
      <c r="B31" s="298"/>
      <c r="C31" s="298"/>
      <c r="D31" s="299" t="s">
        <v>311</v>
      </c>
    </row>
    <row r="32" spans="1:4" s="304" customFormat="1" ht="15">
      <c r="A32" s="301"/>
      <c r="B32" s="302"/>
      <c r="C32" s="302"/>
      <c r="D32" s="303"/>
    </row>
    <row r="33" spans="1:4" s="309" customFormat="1" ht="12.75">
      <c r="A33" s="305"/>
      <c r="B33" s="306" t="s">
        <v>315</v>
      </c>
      <c r="C33" s="307"/>
      <c r="D33" s="308" t="s">
        <v>314</v>
      </c>
    </row>
    <row r="34" spans="1:4" s="304" customFormat="1" ht="15">
      <c r="A34" s="301"/>
      <c r="B34" s="310" t="s">
        <v>246</v>
      </c>
      <c r="C34" s="311"/>
      <c r="D34" s="312" t="s">
        <v>202</v>
      </c>
    </row>
    <row r="35" spans="1:4" s="304" customFormat="1" ht="15">
      <c r="A35" s="301"/>
      <c r="B35" s="310" t="s">
        <v>251</v>
      </c>
      <c r="C35" s="311"/>
      <c r="D35" s="312" t="s">
        <v>203</v>
      </c>
    </row>
    <row r="36" spans="1:4" s="304" customFormat="1" ht="15">
      <c r="A36" s="301"/>
      <c r="B36" s="310" t="s">
        <v>263</v>
      </c>
      <c r="C36" s="311"/>
      <c r="D36" s="312" t="s">
        <v>204</v>
      </c>
    </row>
    <row r="37" spans="1:4" s="304" customFormat="1" ht="25.5">
      <c r="A37" s="301"/>
      <c r="B37" s="310" t="s">
        <v>205</v>
      </c>
      <c r="C37" s="311"/>
      <c r="D37" s="312" t="s">
        <v>10</v>
      </c>
    </row>
    <row r="38" spans="1:4" s="304" customFormat="1" ht="25.5">
      <c r="A38" s="301"/>
      <c r="B38" s="310" t="s">
        <v>206</v>
      </c>
      <c r="C38" s="311"/>
      <c r="D38" s="312" t="s">
        <v>11</v>
      </c>
    </row>
    <row r="39" spans="1:4" s="304" customFormat="1" ht="25.5">
      <c r="A39" s="301"/>
      <c r="B39" s="310" t="s">
        <v>207</v>
      </c>
      <c r="C39" s="311"/>
      <c r="D39" s="312" t="s">
        <v>12</v>
      </c>
    </row>
    <row r="40" spans="1:4" s="304" customFormat="1" ht="25.5">
      <c r="A40" s="301"/>
      <c r="B40" s="310" t="s">
        <v>208</v>
      </c>
      <c r="C40" s="311"/>
      <c r="D40" s="312" t="s">
        <v>13</v>
      </c>
    </row>
    <row r="41" spans="1:4" s="304" customFormat="1" ht="15">
      <c r="A41" s="301"/>
      <c r="B41" s="310" t="s">
        <v>209</v>
      </c>
      <c r="C41" s="311"/>
      <c r="D41" s="312" t="s">
        <v>210</v>
      </c>
    </row>
    <row r="42" spans="1:4" s="304" customFormat="1" ht="15">
      <c r="A42" s="301"/>
      <c r="B42" s="310" t="s">
        <v>211</v>
      </c>
      <c r="C42" s="311"/>
      <c r="D42" s="313" t="s">
        <v>0</v>
      </c>
    </row>
    <row r="43" spans="1:4" s="304" customFormat="1" ht="25.5">
      <c r="A43" s="301"/>
      <c r="B43" s="310" t="s">
        <v>212</v>
      </c>
      <c r="C43" s="311"/>
      <c r="D43" s="312" t="s">
        <v>14</v>
      </c>
    </row>
    <row r="44" spans="1:4" s="304" customFormat="1" ht="15">
      <c r="A44" s="301"/>
      <c r="B44" s="310" t="s">
        <v>213</v>
      </c>
      <c r="C44" s="311"/>
      <c r="D44" s="312" t="s">
        <v>16</v>
      </c>
    </row>
    <row r="45" spans="1:4" s="304" customFormat="1" ht="15">
      <c r="A45" s="301"/>
      <c r="B45" s="310" t="s">
        <v>214</v>
      </c>
      <c r="C45" s="311"/>
      <c r="D45" s="312" t="s">
        <v>215</v>
      </c>
    </row>
    <row r="46" spans="1:4" s="304" customFormat="1" ht="15">
      <c r="A46" s="301"/>
      <c r="B46" s="310" t="s">
        <v>216</v>
      </c>
      <c r="C46" s="311"/>
      <c r="D46" s="312" t="s">
        <v>217</v>
      </c>
    </row>
    <row r="47" spans="1:4" s="304" customFormat="1" ht="15">
      <c r="A47" s="301"/>
      <c r="B47" s="310" t="s">
        <v>218</v>
      </c>
      <c r="C47" s="311"/>
      <c r="D47" s="312" t="s">
        <v>15</v>
      </c>
    </row>
    <row r="48" spans="1:4" s="304" customFormat="1" ht="15">
      <c r="A48" s="301"/>
      <c r="B48" s="310" t="s">
        <v>219</v>
      </c>
      <c r="C48" s="311"/>
      <c r="D48" s="312" t="s">
        <v>220</v>
      </c>
    </row>
    <row r="49" spans="1:4" s="304" customFormat="1" ht="15">
      <c r="A49" s="301"/>
      <c r="B49" s="310" t="s">
        <v>221</v>
      </c>
      <c r="C49" s="311"/>
      <c r="D49" s="312" t="s">
        <v>17</v>
      </c>
    </row>
    <row r="50" spans="1:4" s="304" customFormat="1" ht="15">
      <c r="A50" s="301"/>
      <c r="B50" s="310" t="s">
        <v>222</v>
      </c>
      <c r="C50" s="311"/>
      <c r="D50" s="312" t="s">
        <v>223</v>
      </c>
    </row>
    <row r="51" spans="1:4" s="304" customFormat="1" ht="15">
      <c r="A51" s="301"/>
      <c r="B51" s="310" t="s">
        <v>224</v>
      </c>
      <c r="C51" s="311"/>
      <c r="D51" s="312" t="s">
        <v>225</v>
      </c>
    </row>
    <row r="52" spans="1:4" s="304" customFormat="1" ht="15">
      <c r="A52" s="301"/>
      <c r="B52" s="310" t="s">
        <v>226</v>
      </c>
      <c r="C52" s="311"/>
      <c r="D52" s="313" t="s">
        <v>227</v>
      </c>
    </row>
    <row r="53" spans="1:4" s="304" customFormat="1" ht="15">
      <c r="A53" s="301"/>
      <c r="B53" s="310" t="s">
        <v>228</v>
      </c>
      <c r="C53" s="311"/>
      <c r="D53" s="312" t="s">
        <v>229</v>
      </c>
    </row>
    <row r="54" spans="1:4" s="304" customFormat="1" ht="15">
      <c r="A54" s="301"/>
      <c r="B54" s="310" t="s">
        <v>230</v>
      </c>
      <c r="C54" s="311"/>
      <c r="D54" s="312" t="s">
        <v>231</v>
      </c>
    </row>
    <row r="55" spans="1:4" s="304" customFormat="1" ht="15">
      <c r="A55" s="301"/>
      <c r="B55" s="310" t="s">
        <v>232</v>
      </c>
      <c r="C55" s="311"/>
      <c r="D55" s="312" t="s">
        <v>233</v>
      </c>
    </row>
    <row r="56" spans="1:4" s="304" customFormat="1" ht="25.5">
      <c r="A56" s="301"/>
      <c r="B56" s="310" t="s">
        <v>234</v>
      </c>
      <c r="C56" s="311"/>
      <c r="D56" s="312" t="s">
        <v>18</v>
      </c>
    </row>
    <row r="57" spans="1:4" s="304" customFormat="1" ht="15">
      <c r="A57" s="301"/>
      <c r="B57" s="310" t="s">
        <v>235</v>
      </c>
      <c r="C57" s="311"/>
      <c r="D57" s="313" t="s">
        <v>1</v>
      </c>
    </row>
    <row r="58" spans="1:4" s="304" customFormat="1" ht="25.5">
      <c r="A58" s="301"/>
      <c r="B58" s="310" t="s">
        <v>236</v>
      </c>
      <c r="C58" s="311"/>
      <c r="D58" s="312" t="s">
        <v>19</v>
      </c>
    </row>
    <row r="59" spans="1:4" s="304" customFormat="1" ht="25.5">
      <c r="A59" s="301"/>
      <c r="B59" s="310" t="s">
        <v>237</v>
      </c>
      <c r="C59" s="311"/>
      <c r="D59" s="312" t="s">
        <v>20</v>
      </c>
    </row>
    <row r="60" spans="1:4" s="304" customFormat="1" ht="25.5">
      <c r="A60" s="301"/>
      <c r="B60" s="310" t="s">
        <v>238</v>
      </c>
      <c r="C60" s="311"/>
      <c r="D60" s="312" t="s">
        <v>21</v>
      </c>
    </row>
    <row r="61" spans="1:4" s="304" customFormat="1" ht="15">
      <c r="A61" s="301"/>
      <c r="B61" s="310" t="s">
        <v>239</v>
      </c>
      <c r="C61" s="311"/>
      <c r="D61" s="312" t="s">
        <v>240</v>
      </c>
    </row>
    <row r="62" spans="1:4" s="304" customFormat="1" ht="38.25">
      <c r="A62" s="301"/>
      <c r="B62" s="310" t="s">
        <v>241</v>
      </c>
      <c r="C62" s="311"/>
      <c r="D62" s="312" t="s">
        <v>22</v>
      </c>
    </row>
    <row r="63" spans="1:4" ht="15.75" thickBot="1">
      <c r="A63" s="314"/>
      <c r="B63" s="315"/>
      <c r="C63" s="315"/>
      <c r="D63" s="316"/>
    </row>
    <row r="64" spans="1:4" ht="15">
      <c r="A64" s="291"/>
      <c r="B64" s="292"/>
      <c r="C64" s="292"/>
      <c r="D64" s="293"/>
    </row>
    <row r="65" spans="1:4" ht="15.75">
      <c r="A65" s="288" t="s">
        <v>26</v>
      </c>
      <c r="B65" s="289"/>
      <c r="C65" s="289"/>
      <c r="D65" s="290" t="s">
        <v>307</v>
      </c>
    </row>
    <row r="66" spans="1:4" ht="15.75">
      <c r="A66" s="295"/>
      <c r="B66" s="296"/>
      <c r="C66" s="296"/>
      <c r="D66" s="290" t="s">
        <v>30</v>
      </c>
    </row>
    <row r="67" spans="1:4" ht="15.75">
      <c r="A67" s="295"/>
      <c r="B67" s="296"/>
      <c r="C67" s="296"/>
      <c r="D67" s="290"/>
    </row>
    <row r="68" spans="1:4" ht="15.75">
      <c r="A68" s="288" t="s">
        <v>154</v>
      </c>
      <c r="B68" s="289"/>
      <c r="C68" s="289"/>
      <c r="D68" s="290" t="s">
        <v>155</v>
      </c>
    </row>
    <row r="69" spans="1:4" ht="50.25" customHeight="1">
      <c r="A69" s="297">
        <v>1</v>
      </c>
      <c r="B69" s="298"/>
      <c r="C69" s="298"/>
      <c r="D69" s="299" t="s">
        <v>308</v>
      </c>
    </row>
    <row r="70" spans="1:4" ht="15.75" thickBot="1">
      <c r="A70" s="295"/>
      <c r="B70" s="296"/>
      <c r="C70" s="296"/>
      <c r="D70" s="299"/>
    </row>
    <row r="71" spans="1:4" ht="15">
      <c r="A71" s="291"/>
      <c r="B71" s="292"/>
      <c r="C71" s="292"/>
      <c r="D71" s="293"/>
    </row>
    <row r="72" spans="1:4" ht="15.75">
      <c r="A72" s="288" t="s">
        <v>26</v>
      </c>
      <c r="B72" s="289"/>
      <c r="C72" s="289"/>
      <c r="D72" s="290" t="s">
        <v>29</v>
      </c>
    </row>
    <row r="73" spans="1:4" ht="15.75">
      <c r="A73" s="295"/>
      <c r="B73" s="296"/>
      <c r="C73" s="296"/>
      <c r="D73" s="290" t="s">
        <v>30</v>
      </c>
    </row>
    <row r="74" spans="1:4" ht="15.75">
      <c r="A74" s="295"/>
      <c r="B74" s="296"/>
      <c r="C74" s="296"/>
      <c r="D74" s="290"/>
    </row>
    <row r="75" spans="1:4" ht="15.75">
      <c r="A75" s="288" t="s">
        <v>154</v>
      </c>
      <c r="B75" s="289"/>
      <c r="C75" s="289"/>
      <c r="D75" s="290" t="s">
        <v>155</v>
      </c>
    </row>
    <row r="76" spans="1:4" ht="15">
      <c r="A76" s="297">
        <v>1</v>
      </c>
      <c r="B76" s="298"/>
      <c r="C76" s="298"/>
      <c r="D76" s="299" t="s">
        <v>31</v>
      </c>
    </row>
    <row r="77" spans="1:4" ht="15">
      <c r="A77" s="297"/>
      <c r="B77" s="298"/>
      <c r="C77" s="298"/>
      <c r="D77" s="299"/>
    </row>
    <row r="78" spans="1:4" ht="30">
      <c r="A78" s="297">
        <v>2</v>
      </c>
      <c r="B78" s="298"/>
      <c r="C78" s="298"/>
      <c r="D78" s="299" t="s">
        <v>199</v>
      </c>
    </row>
    <row r="79" spans="1:4" ht="12.75" customHeight="1" thickBot="1">
      <c r="A79" s="317"/>
      <c r="B79" s="318"/>
      <c r="C79" s="318"/>
      <c r="D79" s="316"/>
    </row>
    <row r="80" ht="15"/>
  </sheetData>
  <sheetProtection selectLockedCells="1"/>
  <mergeCells count="8">
    <mergeCell ref="A1:D1"/>
    <mergeCell ref="A3:D3"/>
    <mergeCell ref="A13:D13"/>
    <mergeCell ref="A2:D2"/>
    <mergeCell ref="A6:D6"/>
    <mergeCell ref="A5:D5"/>
    <mergeCell ref="A8:D8"/>
    <mergeCell ref="A9:D9"/>
  </mergeCells>
  <conditionalFormatting sqref="D4 D11:D14 D16:D32 A11:C62 A63:D79">
    <cfRule type="expression" priority="1" dxfId="9" stopIfTrue="1">
      <formula>$D$4="Enter Bidder's Name Here to Receive Bid Instructions"</formula>
    </cfRule>
  </conditionalFormatting>
  <printOptions horizontalCentered="1"/>
  <pageMargins left="0.25" right="0.25" top="0.75" bottom="1" header="0.5" footer="0.5"/>
  <pageSetup fitToHeight="38" horizontalDpi="600" verticalDpi="600" orientation="portrait" scale="68" r:id="rId1"/>
  <headerFooter alignWithMargins="0">
    <oddFooter>&amp;CPage &amp;P of &amp;N</oddFooter>
  </headerFooter>
  <ignoredErrors>
    <ignoredError sqref="B37:B62 B34:B36" numberStoredAsText="1"/>
  </ignoredErrors>
</worksheet>
</file>

<file path=xl/worksheets/sheet2.xml><?xml version="1.0" encoding="utf-8"?>
<worksheet xmlns="http://schemas.openxmlformats.org/spreadsheetml/2006/main" xmlns:r="http://schemas.openxmlformats.org/officeDocument/2006/relationships">
  <sheetPr codeName="Sheet3"/>
  <dimension ref="A1:H160"/>
  <sheetViews>
    <sheetView showGridLines="0" zoomScaleSheetLayoutView="100" zoomScalePageLayoutView="0" workbookViewId="0" topLeftCell="A1">
      <pane xSplit="4" ySplit="7" topLeftCell="E8" activePane="bottomRight" state="frozen"/>
      <selection pane="topLeft" activeCell="A13" sqref="A13:D13"/>
      <selection pane="topRight" activeCell="A13" sqref="A13:D13"/>
      <selection pane="bottomLeft" activeCell="A13" sqref="A13:D13"/>
      <selection pane="bottomRight" activeCell="E82" sqref="E82"/>
    </sheetView>
  </sheetViews>
  <sheetFormatPr defaultColWidth="0" defaultRowHeight="12.75" zeroHeight="1"/>
  <cols>
    <col min="1" max="1" width="3.28125" style="96" customWidth="1"/>
    <col min="2" max="2" width="3.421875" style="50" customWidth="1"/>
    <col min="3" max="3" width="3.28125" style="50" customWidth="1"/>
    <col min="4" max="4" width="68.7109375" style="51" customWidth="1"/>
    <col min="5" max="5" width="38.421875" style="50" customWidth="1"/>
    <col min="6" max="6" width="20.8515625" style="258" bestFit="1" customWidth="1"/>
    <col min="7" max="8" width="9.140625" style="73" hidden="1" customWidth="1"/>
    <col min="9" max="9" width="0.9921875" style="52" customWidth="1"/>
    <col min="10" max="16384" width="0" style="52" hidden="1" customWidth="1"/>
  </cols>
  <sheetData>
    <row r="1" spans="1:6" s="281" customFormat="1" ht="15.75">
      <c r="A1" s="369" t="s">
        <v>356</v>
      </c>
      <c r="B1" s="370"/>
      <c r="C1" s="370"/>
      <c r="D1" s="370"/>
      <c r="E1" s="370"/>
      <c r="F1" s="371"/>
    </row>
    <row r="2" spans="1:6" s="281" customFormat="1" ht="15.75">
      <c r="A2" s="378" t="s">
        <v>354</v>
      </c>
      <c r="B2" s="379"/>
      <c r="C2" s="379"/>
      <c r="D2" s="379"/>
      <c r="E2" s="379"/>
      <c r="F2" s="380"/>
    </row>
    <row r="3" spans="1:6" s="281" customFormat="1" ht="16.5" thickBot="1">
      <c r="A3" s="378" t="s">
        <v>342</v>
      </c>
      <c r="B3" s="379"/>
      <c r="C3" s="379"/>
      <c r="D3" s="379"/>
      <c r="E3" s="379"/>
      <c r="F3" s="380"/>
    </row>
    <row r="4" spans="1:8" s="97" customFormat="1" ht="33" customHeight="1" thickBot="1">
      <c r="A4" s="493" t="str">
        <f>CONCATENATE("Bidder's Name:  ",'Workbook Instructions'!A6)</f>
        <v>Bidder's Name:  &lt;&lt;&lt; BIDDER'S NAME &gt;&gt;&gt;</v>
      </c>
      <c r="B4" s="494"/>
      <c r="C4" s="494"/>
      <c r="D4" s="494"/>
      <c r="E4" s="345" t="str">
        <f>CONCATENATE("Bidder's No.:  ",'Workbook Instructions'!A9)</f>
        <v>Bidder's No.:  &lt;&lt;&lt; BIDDER'S BID NO &gt;&gt;&gt;</v>
      </c>
      <c r="F4" s="350" t="str">
        <f>+IF(H159&gt;0,"DATA MISSING","No Error")</f>
        <v>DATA MISSING</v>
      </c>
      <c r="G4" s="157"/>
      <c r="H4" s="154" t="s">
        <v>334</v>
      </c>
    </row>
    <row r="5" spans="1:8" s="97" customFormat="1" ht="16.5" thickBot="1">
      <c r="A5" s="346"/>
      <c r="B5" s="347"/>
      <c r="C5" s="347"/>
      <c r="D5" s="347"/>
      <c r="E5" s="348"/>
      <c r="F5" s="349"/>
      <c r="G5" s="157"/>
      <c r="H5" s="344"/>
    </row>
    <row r="6" spans="1:8" s="53" customFormat="1" ht="24.75" customHeight="1">
      <c r="A6" s="408" t="s">
        <v>157</v>
      </c>
      <c r="B6" s="409"/>
      <c r="C6" s="409"/>
      <c r="D6" s="409"/>
      <c r="E6" s="124" t="s">
        <v>198</v>
      </c>
      <c r="F6" s="483" t="s">
        <v>33</v>
      </c>
      <c r="G6" s="158"/>
      <c r="H6" s="418"/>
    </row>
    <row r="7" spans="1:8" s="53" customFormat="1" ht="39.75" customHeight="1" thickBot="1">
      <c r="A7" s="410"/>
      <c r="B7" s="411"/>
      <c r="C7" s="411"/>
      <c r="D7" s="411"/>
      <c r="E7" s="125" t="s">
        <v>34</v>
      </c>
      <c r="F7" s="484"/>
      <c r="G7" s="158"/>
      <c r="H7" s="419"/>
    </row>
    <row r="8" spans="1:8" s="55" customFormat="1" ht="12.75">
      <c r="A8" s="98" t="s">
        <v>85</v>
      </c>
      <c r="B8" s="99"/>
      <c r="C8" s="100"/>
      <c r="D8" s="101"/>
      <c r="E8" s="485"/>
      <c r="F8" s="488" t="str">
        <f>IF(ISBLANK(E8),"&lt;&lt;&lt; Reference Required","")</f>
        <v>&lt;&lt;&lt; Reference Required</v>
      </c>
      <c r="G8" s="155"/>
      <c r="H8" s="420">
        <f>IF(F8="&lt;&lt;&lt; Reference Required",1,0)</f>
        <v>1</v>
      </c>
    </row>
    <row r="9" spans="1:8" ht="12.75">
      <c r="A9" s="102"/>
      <c r="B9" s="404" t="s">
        <v>153</v>
      </c>
      <c r="C9" s="404"/>
      <c r="D9" s="405"/>
      <c r="E9" s="486"/>
      <c r="F9" s="489"/>
      <c r="G9" s="155"/>
      <c r="H9" s="421"/>
    </row>
    <row r="10" spans="1:8" ht="38.25" customHeight="1">
      <c r="A10" s="85"/>
      <c r="B10" s="406" t="s">
        <v>163</v>
      </c>
      <c r="C10" s="406"/>
      <c r="D10" s="407"/>
      <c r="E10" s="486"/>
      <c r="F10" s="489"/>
      <c r="G10" s="155"/>
      <c r="H10" s="421"/>
    </row>
    <row r="11" spans="1:8" s="57" customFormat="1" ht="12.75">
      <c r="A11" s="85"/>
      <c r="B11" s="52"/>
      <c r="C11" s="55" t="s">
        <v>63</v>
      </c>
      <c r="D11" s="56"/>
      <c r="E11" s="486"/>
      <c r="F11" s="489"/>
      <c r="G11" s="155"/>
      <c r="H11" s="421"/>
    </row>
    <row r="12" spans="1:8" s="57" customFormat="1" ht="12.75">
      <c r="A12" s="126"/>
      <c r="B12" s="58"/>
      <c r="C12" s="58"/>
      <c r="D12" s="59" t="s">
        <v>162</v>
      </c>
      <c r="E12" s="487"/>
      <c r="F12" s="490"/>
      <c r="G12" s="155"/>
      <c r="H12" s="422"/>
    </row>
    <row r="13" spans="1:8" ht="12.75">
      <c r="A13" s="85"/>
      <c r="B13" s="52"/>
      <c r="C13" s="55" t="s">
        <v>64</v>
      </c>
      <c r="D13" s="56"/>
      <c r="E13" s="433"/>
      <c r="F13" s="471" t="str">
        <f>IF(ISBLANK(E13),"&lt;&lt;&lt; Reference Required","")</f>
        <v>&lt;&lt;&lt; Reference Required</v>
      </c>
      <c r="G13" s="156"/>
      <c r="H13" s="392">
        <f aca="true" t="shared" si="0" ref="H13:H72">IF(F13="&lt;&lt;&lt; Reference Required",1,0)</f>
        <v>1</v>
      </c>
    </row>
    <row r="14" spans="1:8" ht="12.75">
      <c r="A14" s="85"/>
      <c r="B14" s="52"/>
      <c r="C14" s="52"/>
      <c r="D14" s="61" t="s">
        <v>158</v>
      </c>
      <c r="E14" s="465"/>
      <c r="F14" s="474"/>
      <c r="G14" s="156"/>
      <c r="H14" s="391"/>
    </row>
    <row r="15" spans="1:8" s="57" customFormat="1" ht="25.5">
      <c r="A15" s="85"/>
      <c r="B15" s="52"/>
      <c r="C15" s="52"/>
      <c r="D15" s="62" t="s">
        <v>159</v>
      </c>
      <c r="E15" s="351"/>
      <c r="F15" s="259" t="str">
        <f>IF(ISBLANK(E15),"&lt;&lt;&lt; Reference Required","")</f>
        <v>&lt;&lt;&lt; Reference Required</v>
      </c>
      <c r="G15" s="152"/>
      <c r="H15" s="117">
        <f t="shared" si="0"/>
        <v>1</v>
      </c>
    </row>
    <row r="16" spans="1:8" s="57" customFormat="1" ht="25.5">
      <c r="A16" s="85"/>
      <c r="B16" s="52"/>
      <c r="C16" s="52"/>
      <c r="D16" s="62" t="s">
        <v>160</v>
      </c>
      <c r="E16" s="351"/>
      <c r="F16" s="259" t="str">
        <f>IF(ISBLANK(E16),"&lt;&lt;&lt; Reference Required","")</f>
        <v>&lt;&lt;&lt; Reference Required</v>
      </c>
      <c r="G16" s="152"/>
      <c r="H16" s="117">
        <f t="shared" si="0"/>
        <v>1</v>
      </c>
    </row>
    <row r="17" spans="1:8" s="57" customFormat="1" ht="52.5" customHeight="1">
      <c r="A17" s="126"/>
      <c r="B17" s="58"/>
      <c r="C17" s="58"/>
      <c r="D17" s="63" t="s">
        <v>161</v>
      </c>
      <c r="E17" s="352"/>
      <c r="F17" s="260" t="str">
        <f>IF(ISBLANK(E17),"&lt;&lt;&lt; Reference Required","")</f>
        <v>&lt;&lt;&lt; Reference Required</v>
      </c>
      <c r="G17" s="152"/>
      <c r="H17" s="118">
        <f t="shared" si="0"/>
        <v>1</v>
      </c>
    </row>
    <row r="18" spans="1:8" s="57" customFormat="1" ht="39.75" customHeight="1">
      <c r="A18" s="127"/>
      <c r="B18" s="128"/>
      <c r="C18" s="402" t="s">
        <v>65</v>
      </c>
      <c r="D18" s="403"/>
      <c r="E18" s="353"/>
      <c r="F18" s="261" t="str">
        <f>IF(ISBLANK(E18),"&lt;&lt;&lt; Reference Required","")</f>
        <v>&lt;&lt;&lt; Reference Required</v>
      </c>
      <c r="G18" s="152"/>
      <c r="H18" s="119">
        <f t="shared" si="0"/>
        <v>1</v>
      </c>
    </row>
    <row r="19" spans="1:8" ht="41.25" customHeight="1">
      <c r="A19" s="85"/>
      <c r="B19" s="103"/>
      <c r="C19" s="404" t="s">
        <v>66</v>
      </c>
      <c r="D19" s="417"/>
      <c r="E19" s="433"/>
      <c r="F19" s="471" t="str">
        <f>IF(ISBLANK(E19),"&lt;&lt;&lt; Reference Required","")</f>
        <v>&lt;&lt;&lt; Reference Required</v>
      </c>
      <c r="G19" s="156"/>
      <c r="H19" s="392">
        <f t="shared" si="0"/>
        <v>1</v>
      </c>
    </row>
    <row r="20" spans="1:8" ht="14.25" customHeight="1">
      <c r="A20" s="85"/>
      <c r="B20" s="103"/>
      <c r="C20" s="52"/>
      <c r="D20" s="65" t="s">
        <v>151</v>
      </c>
      <c r="E20" s="465"/>
      <c r="F20" s="474"/>
      <c r="G20" s="156"/>
      <c r="H20" s="391"/>
    </row>
    <row r="21" spans="1:8" s="57" customFormat="1" ht="12.75">
      <c r="A21" s="85"/>
      <c r="B21" s="103"/>
      <c r="C21" s="52"/>
      <c r="D21" s="62" t="s">
        <v>152</v>
      </c>
      <c r="E21" s="354"/>
      <c r="F21" s="262" t="str">
        <f>IF(ISBLANK(E21),"&lt;&lt;&lt; Reference Required","")</f>
        <v>&lt;&lt;&lt; Reference Required</v>
      </c>
      <c r="G21" s="151"/>
      <c r="H21" s="120">
        <f t="shared" si="0"/>
        <v>1</v>
      </c>
    </row>
    <row r="22" spans="1:8" s="57" customFormat="1" ht="12.75">
      <c r="A22" s="85"/>
      <c r="B22" s="103"/>
      <c r="C22" s="52"/>
      <c r="D22" s="62" t="s">
        <v>164</v>
      </c>
      <c r="E22" s="354"/>
      <c r="F22" s="262" t="str">
        <f>IF(ISBLANK(E22),"&lt;&lt;&lt; Reference Required","")</f>
        <v>&lt;&lt;&lt; Reference Required</v>
      </c>
      <c r="G22" s="151"/>
      <c r="H22" s="120">
        <f t="shared" si="0"/>
        <v>1</v>
      </c>
    </row>
    <row r="23" spans="1:8" s="57" customFormat="1" ht="12.75">
      <c r="A23" s="85"/>
      <c r="B23" s="103"/>
      <c r="C23" s="52"/>
      <c r="D23" s="62" t="s">
        <v>165</v>
      </c>
      <c r="E23" s="354"/>
      <c r="F23" s="262" t="str">
        <f>IF(ISBLANK(E23),"&lt;&lt;&lt; Reference Required","")</f>
        <v>&lt;&lt;&lt; Reference Required</v>
      </c>
      <c r="G23" s="151"/>
      <c r="H23" s="120">
        <f t="shared" si="0"/>
        <v>1</v>
      </c>
    </row>
    <row r="24" spans="1:8" s="67" customFormat="1" ht="25.5">
      <c r="A24" s="129"/>
      <c r="B24" s="104"/>
      <c r="C24" s="66"/>
      <c r="D24" s="63" t="s">
        <v>166</v>
      </c>
      <c r="E24" s="352"/>
      <c r="F24" s="260" t="str">
        <f>IF(ISBLANK(E24),"&lt;&lt;&lt; Reference Required","")</f>
        <v>&lt;&lt;&lt; Reference Required</v>
      </c>
      <c r="G24" s="152"/>
      <c r="H24" s="118">
        <f t="shared" si="0"/>
        <v>1</v>
      </c>
    </row>
    <row r="25" spans="1:8" s="57" customFormat="1" ht="39" customHeight="1">
      <c r="A25" s="85"/>
      <c r="B25" s="103"/>
      <c r="C25" s="404" t="s">
        <v>67</v>
      </c>
      <c r="D25" s="417"/>
      <c r="E25" s="433"/>
      <c r="F25" s="395" t="str">
        <f>IF(ISBLANK(E25),"&lt;&lt;&lt; Reference Required","")</f>
        <v>&lt;&lt;&lt; Reference Required</v>
      </c>
      <c r="G25" s="152"/>
      <c r="H25" s="392">
        <f t="shared" si="0"/>
        <v>1</v>
      </c>
    </row>
    <row r="26" spans="1:8" s="57" customFormat="1" ht="12.75">
      <c r="A26" s="85"/>
      <c r="B26" s="103"/>
      <c r="C26" s="52"/>
      <c r="D26" s="61" t="s">
        <v>167</v>
      </c>
      <c r="E26" s="465"/>
      <c r="F26" s="396"/>
      <c r="G26" s="152"/>
      <c r="H26" s="391"/>
    </row>
    <row r="27" spans="1:8" s="57" customFormat="1" ht="12.75">
      <c r="A27" s="85"/>
      <c r="B27" s="103"/>
      <c r="C27" s="52"/>
      <c r="D27" s="62" t="s">
        <v>168</v>
      </c>
      <c r="E27" s="354"/>
      <c r="F27" s="262" t="str">
        <f aca="true" t="shared" si="1" ref="F27:F34">IF(ISBLANK(E27),"&lt;&lt;&lt; Reference Required","")</f>
        <v>&lt;&lt;&lt; Reference Required</v>
      </c>
      <c r="G27" s="151"/>
      <c r="H27" s="120">
        <f t="shared" si="0"/>
        <v>1</v>
      </c>
    </row>
    <row r="28" spans="1:8" s="57" customFormat="1" ht="12.75">
      <c r="A28" s="126"/>
      <c r="B28" s="104"/>
      <c r="C28" s="58"/>
      <c r="D28" s="63" t="s">
        <v>169</v>
      </c>
      <c r="E28" s="355"/>
      <c r="F28" s="263" t="str">
        <f t="shared" si="1"/>
        <v>&lt;&lt;&lt; Reference Required</v>
      </c>
      <c r="G28" s="151"/>
      <c r="H28" s="121">
        <f t="shared" si="0"/>
        <v>1</v>
      </c>
    </row>
    <row r="29" spans="1:8" s="57" customFormat="1" ht="27.75" customHeight="1">
      <c r="A29" s="126"/>
      <c r="B29" s="104"/>
      <c r="C29" s="412" t="s">
        <v>68</v>
      </c>
      <c r="D29" s="403"/>
      <c r="E29" s="353"/>
      <c r="F29" s="261" t="str">
        <f t="shared" si="1"/>
        <v>&lt;&lt;&lt; Reference Required</v>
      </c>
      <c r="G29" s="152"/>
      <c r="H29" s="119">
        <f t="shared" si="0"/>
        <v>1</v>
      </c>
    </row>
    <row r="30" spans="1:8" s="57" customFormat="1" ht="52.5" customHeight="1">
      <c r="A30" s="126"/>
      <c r="B30" s="104"/>
      <c r="C30" s="412" t="s">
        <v>69</v>
      </c>
      <c r="D30" s="413"/>
      <c r="E30" s="353"/>
      <c r="F30" s="261" t="str">
        <f t="shared" si="1"/>
        <v>&lt;&lt;&lt; Reference Required</v>
      </c>
      <c r="G30" s="152"/>
      <c r="H30" s="119">
        <f t="shared" si="0"/>
        <v>1</v>
      </c>
    </row>
    <row r="31" spans="1:8" s="57" customFormat="1" ht="45.75" customHeight="1">
      <c r="A31" s="126"/>
      <c r="B31" s="104"/>
      <c r="C31" s="412" t="s">
        <v>70</v>
      </c>
      <c r="D31" s="413"/>
      <c r="E31" s="353"/>
      <c r="F31" s="261" t="str">
        <f t="shared" si="1"/>
        <v>&lt;&lt;&lt; Reference Required</v>
      </c>
      <c r="G31" s="152"/>
      <c r="H31" s="119">
        <f t="shared" si="0"/>
        <v>1</v>
      </c>
    </row>
    <row r="32" spans="1:8" s="57" customFormat="1" ht="29.25" customHeight="1">
      <c r="A32" s="126"/>
      <c r="B32" s="104"/>
      <c r="C32" s="412" t="s">
        <v>71</v>
      </c>
      <c r="D32" s="413"/>
      <c r="E32" s="353"/>
      <c r="F32" s="261" t="str">
        <f t="shared" si="1"/>
        <v>&lt;&lt;&lt; Reference Required</v>
      </c>
      <c r="G32" s="152"/>
      <c r="H32" s="119">
        <f t="shared" si="0"/>
        <v>1</v>
      </c>
    </row>
    <row r="33" spans="1:8" s="57" customFormat="1" ht="29.25" customHeight="1">
      <c r="A33" s="126"/>
      <c r="B33" s="104"/>
      <c r="C33" s="412" t="s">
        <v>72</v>
      </c>
      <c r="D33" s="413"/>
      <c r="E33" s="353"/>
      <c r="F33" s="261" t="str">
        <f t="shared" si="1"/>
        <v>&lt;&lt;&lt; Reference Required</v>
      </c>
      <c r="G33" s="152"/>
      <c r="H33" s="119">
        <f t="shared" si="0"/>
        <v>1</v>
      </c>
    </row>
    <row r="34" spans="1:8" s="57" customFormat="1" ht="41.25" customHeight="1">
      <c r="A34" s="85"/>
      <c r="B34" s="103"/>
      <c r="C34" s="404" t="s">
        <v>73</v>
      </c>
      <c r="D34" s="417"/>
      <c r="E34" s="433"/>
      <c r="F34" s="471" t="str">
        <f t="shared" si="1"/>
        <v>&lt;&lt;&lt; Reference Required</v>
      </c>
      <c r="G34" s="156"/>
      <c r="H34" s="392">
        <f t="shared" si="0"/>
        <v>1</v>
      </c>
    </row>
    <row r="35" spans="1:8" s="67" customFormat="1" ht="42" customHeight="1">
      <c r="A35" s="129"/>
      <c r="B35" s="104"/>
      <c r="C35" s="66"/>
      <c r="D35" s="68" t="s">
        <v>175</v>
      </c>
      <c r="E35" s="435"/>
      <c r="F35" s="472"/>
      <c r="G35" s="156"/>
      <c r="H35" s="393"/>
    </row>
    <row r="36" spans="1:8" s="57" customFormat="1" ht="119.25" customHeight="1">
      <c r="A36" s="126"/>
      <c r="B36" s="104"/>
      <c r="C36" s="402" t="s">
        <v>74</v>
      </c>
      <c r="D36" s="403"/>
      <c r="E36" s="353"/>
      <c r="F36" s="261" t="str">
        <f>IF(ISBLANK(E36),"&lt;&lt;&lt; Reference Required","")</f>
        <v>&lt;&lt;&lt; Reference Required</v>
      </c>
      <c r="G36" s="152"/>
      <c r="H36" s="119">
        <f t="shared" si="0"/>
        <v>1</v>
      </c>
    </row>
    <row r="37" spans="1:8" s="57" customFormat="1" ht="28.5" customHeight="1">
      <c r="A37" s="126"/>
      <c r="B37" s="104"/>
      <c r="C37" s="402" t="s">
        <v>75</v>
      </c>
      <c r="D37" s="403"/>
      <c r="E37" s="353"/>
      <c r="F37" s="261" t="str">
        <f>IF(ISBLANK(E37),"&lt;&lt;&lt; Reference Required","")</f>
        <v>&lt;&lt;&lt; Reference Required</v>
      </c>
      <c r="G37" s="152"/>
      <c r="H37" s="119">
        <f t="shared" si="0"/>
        <v>1</v>
      </c>
    </row>
    <row r="38" spans="1:8" s="57" customFormat="1" ht="12.75">
      <c r="A38" s="102"/>
      <c r="B38" s="404" t="s">
        <v>82</v>
      </c>
      <c r="C38" s="414"/>
      <c r="D38" s="415"/>
      <c r="E38" s="433"/>
      <c r="F38" s="471" t="str">
        <f>IF(ISBLANK(E38),"&lt;&lt;&lt; Reference Required","")</f>
        <v>&lt;&lt;&lt; Reference Required</v>
      </c>
      <c r="G38" s="156"/>
      <c r="H38" s="392">
        <f t="shared" si="0"/>
        <v>1</v>
      </c>
    </row>
    <row r="39" spans="1:8" s="57" customFormat="1" ht="12.75">
      <c r="A39" s="85"/>
      <c r="B39" s="406" t="s">
        <v>170</v>
      </c>
      <c r="C39" s="406"/>
      <c r="D39" s="407"/>
      <c r="E39" s="434"/>
      <c r="F39" s="473"/>
      <c r="G39" s="156"/>
      <c r="H39" s="390"/>
    </row>
    <row r="40" spans="1:8" s="57" customFormat="1" ht="53.25" customHeight="1">
      <c r="A40" s="126"/>
      <c r="B40" s="58"/>
      <c r="C40" s="412" t="s">
        <v>76</v>
      </c>
      <c r="D40" s="413"/>
      <c r="E40" s="435"/>
      <c r="F40" s="472"/>
      <c r="G40" s="156"/>
      <c r="H40" s="393"/>
    </row>
    <row r="41" spans="1:8" ht="12.75">
      <c r="A41" s="85"/>
      <c r="B41" s="52"/>
      <c r="C41" s="414" t="s">
        <v>77</v>
      </c>
      <c r="D41" s="416"/>
      <c r="E41" s="433"/>
      <c r="F41" s="471" t="str">
        <f>IF(ISBLANK(E41),"&lt;&lt;&lt; Reference Required","")</f>
        <v>&lt;&lt;&lt; Reference Required</v>
      </c>
      <c r="G41" s="156"/>
      <c r="H41" s="392">
        <f t="shared" si="0"/>
        <v>1</v>
      </c>
    </row>
    <row r="42" spans="1:8" ht="25.5">
      <c r="A42" s="85"/>
      <c r="B42" s="52"/>
      <c r="C42" s="52"/>
      <c r="D42" s="61" t="s">
        <v>171</v>
      </c>
      <c r="E42" s="435"/>
      <c r="F42" s="472"/>
      <c r="G42" s="156"/>
      <c r="H42" s="393"/>
    </row>
    <row r="43" spans="1:8" s="57" customFormat="1" ht="12.75">
      <c r="A43" s="85"/>
      <c r="B43" s="52"/>
      <c r="C43" s="52"/>
      <c r="D43" s="62" t="s">
        <v>172</v>
      </c>
      <c r="E43" s="353"/>
      <c r="F43" s="261" t="str">
        <f aca="true" t="shared" si="2" ref="F43:F49">IF(ISBLANK(E43),"&lt;&lt;&lt; Reference Required","")</f>
        <v>&lt;&lt;&lt; Reference Required</v>
      </c>
      <c r="G43" s="152"/>
      <c r="H43" s="119">
        <f t="shared" si="0"/>
        <v>1</v>
      </c>
    </row>
    <row r="44" spans="1:8" s="57" customFormat="1" ht="25.5">
      <c r="A44" s="85"/>
      <c r="B44" s="52"/>
      <c r="C44" s="52"/>
      <c r="D44" s="62" t="s">
        <v>173</v>
      </c>
      <c r="E44" s="353"/>
      <c r="F44" s="261" t="str">
        <f t="shared" si="2"/>
        <v>&lt;&lt;&lt; Reference Required</v>
      </c>
      <c r="G44" s="152"/>
      <c r="H44" s="119">
        <f t="shared" si="0"/>
        <v>1</v>
      </c>
    </row>
    <row r="45" spans="1:8" s="57" customFormat="1" ht="51">
      <c r="A45" s="126"/>
      <c r="B45" s="58"/>
      <c r="C45" s="58"/>
      <c r="D45" s="63" t="s">
        <v>174</v>
      </c>
      <c r="E45" s="353"/>
      <c r="F45" s="261" t="str">
        <f t="shared" si="2"/>
        <v>&lt;&lt;&lt; Reference Required</v>
      </c>
      <c r="G45" s="152"/>
      <c r="H45" s="119">
        <f t="shared" si="0"/>
        <v>1</v>
      </c>
    </row>
    <row r="46" spans="1:8" s="57" customFormat="1" ht="52.5" customHeight="1">
      <c r="A46" s="126"/>
      <c r="B46" s="58"/>
      <c r="C46" s="412" t="s">
        <v>78</v>
      </c>
      <c r="D46" s="413"/>
      <c r="E46" s="353"/>
      <c r="F46" s="261" t="str">
        <f t="shared" si="2"/>
        <v>&lt;&lt;&lt; Reference Required</v>
      </c>
      <c r="G46" s="152"/>
      <c r="H46" s="119">
        <f t="shared" si="0"/>
        <v>1</v>
      </c>
    </row>
    <row r="47" spans="1:8" s="57" customFormat="1" ht="54" customHeight="1">
      <c r="A47" s="126"/>
      <c r="B47" s="58"/>
      <c r="C47" s="402" t="s">
        <v>79</v>
      </c>
      <c r="D47" s="403"/>
      <c r="E47" s="353"/>
      <c r="F47" s="261" t="str">
        <f t="shared" si="2"/>
        <v>&lt;&lt;&lt; Reference Required</v>
      </c>
      <c r="G47" s="152"/>
      <c r="H47" s="119">
        <f t="shared" si="0"/>
        <v>1</v>
      </c>
    </row>
    <row r="48" spans="1:8" s="57" customFormat="1" ht="27" customHeight="1">
      <c r="A48" s="126"/>
      <c r="B48" s="58"/>
      <c r="C48" s="412" t="s">
        <v>80</v>
      </c>
      <c r="D48" s="450"/>
      <c r="E48" s="353"/>
      <c r="F48" s="261" t="str">
        <f t="shared" si="2"/>
        <v>&lt;&lt;&lt; Reference Required</v>
      </c>
      <c r="G48" s="152"/>
      <c r="H48" s="119">
        <f t="shared" si="0"/>
        <v>1</v>
      </c>
    </row>
    <row r="49" spans="1:8" s="57" customFormat="1" ht="12.75">
      <c r="A49" s="102"/>
      <c r="B49" s="404" t="s">
        <v>83</v>
      </c>
      <c r="C49" s="436"/>
      <c r="D49" s="437"/>
      <c r="E49" s="433"/>
      <c r="F49" s="471" t="str">
        <f t="shared" si="2"/>
        <v>&lt;&lt;&lt; Reference Required</v>
      </c>
      <c r="G49" s="156"/>
      <c r="H49" s="392">
        <f t="shared" si="0"/>
        <v>1</v>
      </c>
    </row>
    <row r="50" spans="1:8" ht="66" customHeight="1">
      <c r="A50" s="85"/>
      <c r="B50" s="440" t="s">
        <v>176</v>
      </c>
      <c r="C50" s="440"/>
      <c r="D50" s="440"/>
      <c r="E50" s="434"/>
      <c r="F50" s="473"/>
      <c r="G50" s="156"/>
      <c r="H50" s="390"/>
    </row>
    <row r="51" spans="1:8" ht="27.75" customHeight="1">
      <c r="A51" s="126"/>
      <c r="B51" s="58"/>
      <c r="C51" s="412" t="s">
        <v>59</v>
      </c>
      <c r="D51" s="413"/>
      <c r="E51" s="435"/>
      <c r="F51" s="472"/>
      <c r="G51" s="156"/>
      <c r="H51" s="393"/>
    </row>
    <row r="52" spans="1:8" ht="117" customHeight="1">
      <c r="A52" s="127"/>
      <c r="B52" s="128"/>
      <c r="C52" s="412" t="s">
        <v>60</v>
      </c>
      <c r="D52" s="413"/>
      <c r="E52" s="356"/>
      <c r="F52" s="264" t="str">
        <f>IF(ISBLANK(E52),"&lt;&lt;&lt; Reference Required","")</f>
        <v>&lt;&lt;&lt; Reference Required</v>
      </c>
      <c r="G52" s="152"/>
      <c r="H52" s="106">
        <f t="shared" si="0"/>
        <v>1</v>
      </c>
    </row>
    <row r="53" spans="1:8" ht="28.5" customHeight="1">
      <c r="A53" s="126"/>
      <c r="B53" s="58"/>
      <c r="C53" s="402" t="s">
        <v>61</v>
      </c>
      <c r="D53" s="403"/>
      <c r="E53" s="356"/>
      <c r="F53" s="264" t="str">
        <f>IF(ISBLANK(E53),"&lt;&lt;&lt; Reference Required","")</f>
        <v>&lt;&lt;&lt; Reference Required</v>
      </c>
      <c r="G53" s="152"/>
      <c r="H53" s="106">
        <f t="shared" si="0"/>
        <v>1</v>
      </c>
    </row>
    <row r="54" spans="1:8" ht="39.75" customHeight="1">
      <c r="A54" s="85"/>
      <c r="B54" s="52"/>
      <c r="C54" s="414" t="s">
        <v>62</v>
      </c>
      <c r="D54" s="416"/>
      <c r="E54" s="433"/>
      <c r="F54" s="471" t="str">
        <f>IF(ISBLANK(E54),"&lt;&lt;&lt; Reference Required","")</f>
        <v>&lt;&lt;&lt; Reference Required</v>
      </c>
      <c r="G54" s="156"/>
      <c r="H54" s="392">
        <f t="shared" si="0"/>
        <v>1</v>
      </c>
    </row>
    <row r="55" spans="1:8" ht="12.75">
      <c r="A55" s="85"/>
      <c r="B55" s="52"/>
      <c r="C55" s="52"/>
      <c r="D55" s="61" t="s">
        <v>177</v>
      </c>
      <c r="E55" s="465"/>
      <c r="F55" s="474"/>
      <c r="G55" s="156"/>
      <c r="H55" s="391"/>
    </row>
    <row r="56" spans="1:8" ht="12.75">
      <c r="A56" s="85"/>
      <c r="B56" s="52"/>
      <c r="C56" s="52"/>
      <c r="D56" s="62" t="s">
        <v>178</v>
      </c>
      <c r="E56" s="351"/>
      <c r="F56" s="259" t="str">
        <f aca="true" t="shared" si="3" ref="F56:F62">IF(ISBLANK(E56),"&lt;&lt;&lt; Reference Required","")</f>
        <v>&lt;&lt;&lt; Reference Required</v>
      </c>
      <c r="G56" s="152"/>
      <c r="H56" s="117">
        <f t="shared" si="0"/>
        <v>1</v>
      </c>
    </row>
    <row r="57" spans="1:8" ht="12.75">
      <c r="A57" s="85"/>
      <c r="B57" s="52"/>
      <c r="C57" s="52"/>
      <c r="D57" s="62" t="s">
        <v>179</v>
      </c>
      <c r="E57" s="351"/>
      <c r="F57" s="259" t="str">
        <f t="shared" si="3"/>
        <v>&lt;&lt;&lt; Reference Required</v>
      </c>
      <c r="G57" s="152"/>
      <c r="H57" s="117">
        <f t="shared" si="0"/>
        <v>1</v>
      </c>
    </row>
    <row r="58" spans="1:8" ht="12.75">
      <c r="A58" s="85"/>
      <c r="B58" s="52"/>
      <c r="C58" s="52"/>
      <c r="D58" s="62" t="s">
        <v>180</v>
      </c>
      <c r="E58" s="351"/>
      <c r="F58" s="259" t="str">
        <f t="shared" si="3"/>
        <v>&lt;&lt;&lt; Reference Required</v>
      </c>
      <c r="G58" s="152"/>
      <c r="H58" s="117">
        <f t="shared" si="0"/>
        <v>1</v>
      </c>
    </row>
    <row r="59" spans="1:8" ht="12.75">
      <c r="A59" s="85"/>
      <c r="B59" s="52"/>
      <c r="C59" s="52"/>
      <c r="D59" s="62" t="s">
        <v>181</v>
      </c>
      <c r="E59" s="351"/>
      <c r="F59" s="259" t="str">
        <f t="shared" si="3"/>
        <v>&lt;&lt;&lt; Reference Required</v>
      </c>
      <c r="G59" s="152"/>
      <c r="H59" s="117">
        <f t="shared" si="0"/>
        <v>1</v>
      </c>
    </row>
    <row r="60" spans="1:8" ht="12.75">
      <c r="A60" s="85"/>
      <c r="B60" s="52"/>
      <c r="C60" s="52"/>
      <c r="D60" s="62" t="s">
        <v>182</v>
      </c>
      <c r="E60" s="351"/>
      <c r="F60" s="259" t="str">
        <f t="shared" si="3"/>
        <v>&lt;&lt;&lt; Reference Required</v>
      </c>
      <c r="G60" s="152"/>
      <c r="H60" s="117">
        <f t="shared" si="0"/>
        <v>1</v>
      </c>
    </row>
    <row r="61" spans="1:8" ht="25.5">
      <c r="A61" s="126"/>
      <c r="B61" s="58"/>
      <c r="C61" s="58"/>
      <c r="D61" s="63" t="s">
        <v>183</v>
      </c>
      <c r="E61" s="352"/>
      <c r="F61" s="260" t="str">
        <f t="shared" si="3"/>
        <v>&lt;&lt;&lt; Reference Required</v>
      </c>
      <c r="G61" s="152"/>
      <c r="H61" s="118">
        <f t="shared" si="0"/>
        <v>1</v>
      </c>
    </row>
    <row r="62" spans="1:8" ht="27" customHeight="1">
      <c r="A62" s="85"/>
      <c r="B62" s="52"/>
      <c r="C62" s="404" t="s">
        <v>81</v>
      </c>
      <c r="D62" s="416"/>
      <c r="E62" s="433"/>
      <c r="F62" s="471" t="str">
        <f t="shared" si="3"/>
        <v>&lt;&lt;&lt; Reference Required</v>
      </c>
      <c r="G62" s="156"/>
      <c r="H62" s="392">
        <f t="shared" si="0"/>
        <v>1</v>
      </c>
    </row>
    <row r="63" spans="1:8" ht="12.75">
      <c r="A63" s="85"/>
      <c r="B63" s="52"/>
      <c r="C63" s="52"/>
      <c r="D63" s="61" t="s">
        <v>184</v>
      </c>
      <c r="E63" s="465"/>
      <c r="F63" s="474"/>
      <c r="G63" s="156"/>
      <c r="H63" s="391"/>
    </row>
    <row r="64" spans="1:8" ht="12.75">
      <c r="A64" s="85"/>
      <c r="B64" s="52"/>
      <c r="C64" s="52"/>
      <c r="D64" s="62" t="s">
        <v>185</v>
      </c>
      <c r="E64" s="351"/>
      <c r="F64" s="259" t="str">
        <f aca="true" t="shared" si="4" ref="F64:F72">IF(ISBLANK(E64),"&lt;&lt;&lt; Reference Required","")</f>
        <v>&lt;&lt;&lt; Reference Required</v>
      </c>
      <c r="G64" s="152"/>
      <c r="H64" s="117">
        <f t="shared" si="0"/>
        <v>1</v>
      </c>
    </row>
    <row r="65" spans="1:8" ht="12.75">
      <c r="A65" s="85"/>
      <c r="B65" s="52"/>
      <c r="C65" s="52"/>
      <c r="D65" s="62" t="s">
        <v>186</v>
      </c>
      <c r="E65" s="351"/>
      <c r="F65" s="259" t="str">
        <f t="shared" si="4"/>
        <v>&lt;&lt;&lt; Reference Required</v>
      </c>
      <c r="G65" s="152"/>
      <c r="H65" s="117">
        <f t="shared" si="0"/>
        <v>1</v>
      </c>
    </row>
    <row r="66" spans="1:8" ht="12.75">
      <c r="A66" s="85"/>
      <c r="B66" s="52"/>
      <c r="C66" s="52"/>
      <c r="D66" s="62" t="s">
        <v>187</v>
      </c>
      <c r="E66" s="351"/>
      <c r="F66" s="259" t="str">
        <f t="shared" si="4"/>
        <v>&lt;&lt;&lt; Reference Required</v>
      </c>
      <c r="G66" s="152"/>
      <c r="H66" s="117">
        <f t="shared" si="0"/>
        <v>1</v>
      </c>
    </row>
    <row r="67" spans="1:8" ht="12.75">
      <c r="A67" s="85"/>
      <c r="B67" s="52"/>
      <c r="C67" s="52"/>
      <c r="D67" s="62" t="s">
        <v>188</v>
      </c>
      <c r="E67" s="351"/>
      <c r="F67" s="259" t="str">
        <f t="shared" si="4"/>
        <v>&lt;&lt;&lt; Reference Required</v>
      </c>
      <c r="G67" s="152"/>
      <c r="H67" s="117">
        <f t="shared" si="0"/>
        <v>1</v>
      </c>
    </row>
    <row r="68" spans="1:8" ht="12.75">
      <c r="A68" s="85"/>
      <c r="B68" s="52"/>
      <c r="C68" s="52"/>
      <c r="D68" s="62" t="s">
        <v>189</v>
      </c>
      <c r="E68" s="351"/>
      <c r="F68" s="259" t="str">
        <f t="shared" si="4"/>
        <v>&lt;&lt;&lt; Reference Required</v>
      </c>
      <c r="G68" s="152"/>
      <c r="H68" s="117">
        <f t="shared" si="0"/>
        <v>1</v>
      </c>
    </row>
    <row r="69" spans="1:8" ht="12.75">
      <c r="A69" s="85"/>
      <c r="B69" s="52"/>
      <c r="C69" s="52"/>
      <c r="D69" s="62" t="s">
        <v>190</v>
      </c>
      <c r="E69" s="351"/>
      <c r="F69" s="259" t="str">
        <f t="shared" si="4"/>
        <v>&lt;&lt;&lt; Reference Required</v>
      </c>
      <c r="G69" s="152"/>
      <c r="H69" s="117">
        <f t="shared" si="0"/>
        <v>1</v>
      </c>
    </row>
    <row r="70" spans="1:8" ht="12.75">
      <c r="A70" s="126"/>
      <c r="B70" s="58"/>
      <c r="C70" s="58"/>
      <c r="D70" s="63" t="s">
        <v>191</v>
      </c>
      <c r="E70" s="352"/>
      <c r="F70" s="260" t="str">
        <f t="shared" si="4"/>
        <v>&lt;&lt;&lt; Reference Required</v>
      </c>
      <c r="G70" s="152"/>
      <c r="H70" s="118">
        <f t="shared" si="0"/>
        <v>1</v>
      </c>
    </row>
    <row r="71" spans="1:8" ht="12.75">
      <c r="A71" s="130"/>
      <c r="B71" s="426" t="s">
        <v>197</v>
      </c>
      <c r="C71" s="469"/>
      <c r="D71" s="470"/>
      <c r="E71" s="356"/>
      <c r="F71" s="264" t="str">
        <f t="shared" si="4"/>
        <v>&lt;&lt;&lt; Reference Required</v>
      </c>
      <c r="G71" s="152"/>
      <c r="H71" s="106">
        <f t="shared" si="0"/>
        <v>1</v>
      </c>
    </row>
    <row r="72" spans="1:8" ht="12.75">
      <c r="A72" s="76"/>
      <c r="B72" s="438" t="s">
        <v>86</v>
      </c>
      <c r="C72" s="443"/>
      <c r="D72" s="444"/>
      <c r="E72" s="433"/>
      <c r="F72" s="471" t="str">
        <f t="shared" si="4"/>
        <v>&lt;&lt;&lt; Reference Required</v>
      </c>
      <c r="G72" s="156"/>
      <c r="H72" s="392">
        <f t="shared" si="0"/>
        <v>1</v>
      </c>
    </row>
    <row r="73" spans="1:8" ht="28.5" customHeight="1">
      <c r="A73" s="72"/>
      <c r="B73" s="440" t="s">
        <v>192</v>
      </c>
      <c r="C73" s="440"/>
      <c r="D73" s="440"/>
      <c r="E73" s="434"/>
      <c r="F73" s="473"/>
      <c r="G73" s="156"/>
      <c r="H73" s="390"/>
    </row>
    <row r="74" spans="1:8" ht="25.5" customHeight="1">
      <c r="A74" s="72"/>
      <c r="B74" s="90"/>
      <c r="C74" s="404" t="s">
        <v>87</v>
      </c>
      <c r="D74" s="440"/>
      <c r="E74" s="434"/>
      <c r="F74" s="473"/>
      <c r="G74" s="156"/>
      <c r="H74" s="390"/>
    </row>
    <row r="75" spans="1:8" s="50" customFormat="1" ht="12.75">
      <c r="A75" s="74"/>
      <c r="B75" s="54"/>
      <c r="C75" s="54"/>
      <c r="D75" s="61" t="s">
        <v>123</v>
      </c>
      <c r="E75" s="465"/>
      <c r="F75" s="474"/>
      <c r="G75" s="156"/>
      <c r="H75" s="391"/>
    </row>
    <row r="76" spans="1:8" s="50" customFormat="1" ht="12.75">
      <c r="A76" s="74"/>
      <c r="B76" s="54"/>
      <c r="C76" s="54"/>
      <c r="D76" s="62" t="s">
        <v>124</v>
      </c>
      <c r="E76" s="351"/>
      <c r="F76" s="259" t="str">
        <f aca="true" t="shared" si="5" ref="F76:F83">IF(ISBLANK(E76),"&lt;&lt;&lt; Reference Required","")</f>
        <v>&lt;&lt;&lt; Reference Required</v>
      </c>
      <c r="G76" s="152"/>
      <c r="H76" s="117">
        <f aca="true" t="shared" si="6" ref="H76:H136">IF(F76="&lt;&lt;&lt; Reference Required",1,0)</f>
        <v>1</v>
      </c>
    </row>
    <row r="77" spans="1:8" s="50" customFormat="1" ht="12.75">
      <c r="A77" s="74"/>
      <c r="B77" s="54"/>
      <c r="C77" s="54"/>
      <c r="D77" s="62" t="s">
        <v>125</v>
      </c>
      <c r="E77" s="351"/>
      <c r="F77" s="259" t="str">
        <f t="shared" si="5"/>
        <v>&lt;&lt;&lt; Reference Required</v>
      </c>
      <c r="G77" s="152"/>
      <c r="H77" s="117">
        <f t="shared" si="6"/>
        <v>1</v>
      </c>
    </row>
    <row r="78" spans="1:8" s="50" customFormat="1" ht="12.75">
      <c r="A78" s="74"/>
      <c r="B78" s="54"/>
      <c r="C78" s="54"/>
      <c r="D78" s="62" t="s">
        <v>126</v>
      </c>
      <c r="E78" s="351"/>
      <c r="F78" s="259" t="str">
        <f t="shared" si="5"/>
        <v>&lt;&lt;&lt; Reference Required</v>
      </c>
      <c r="G78" s="152"/>
      <c r="H78" s="117">
        <f t="shared" si="6"/>
        <v>1</v>
      </c>
    </row>
    <row r="79" spans="1:8" s="50" customFormat="1" ht="12.75">
      <c r="A79" s="74"/>
      <c r="B79" s="54"/>
      <c r="C79" s="54"/>
      <c r="D79" s="62" t="s">
        <v>127</v>
      </c>
      <c r="E79" s="351"/>
      <c r="F79" s="259" t="str">
        <f t="shared" si="5"/>
        <v>&lt;&lt;&lt; Reference Required</v>
      </c>
      <c r="G79" s="152"/>
      <c r="H79" s="117">
        <f t="shared" si="6"/>
        <v>1</v>
      </c>
    </row>
    <row r="80" spans="1:8" s="50" customFormat="1" ht="12.75">
      <c r="A80" s="131"/>
      <c r="B80" s="75"/>
      <c r="C80" s="75"/>
      <c r="D80" s="63" t="s">
        <v>128</v>
      </c>
      <c r="E80" s="352"/>
      <c r="F80" s="260" t="str">
        <f t="shared" si="5"/>
        <v>&lt;&lt;&lt; Reference Required</v>
      </c>
      <c r="G80" s="152"/>
      <c r="H80" s="118">
        <f t="shared" si="6"/>
        <v>1</v>
      </c>
    </row>
    <row r="81" spans="1:8" ht="52.5" customHeight="1">
      <c r="A81" s="132"/>
      <c r="B81" s="93"/>
      <c r="C81" s="402" t="s">
        <v>88</v>
      </c>
      <c r="D81" s="403"/>
      <c r="E81" s="356"/>
      <c r="F81" s="264" t="str">
        <f t="shared" si="5"/>
        <v>&lt;&lt;&lt; Reference Required</v>
      </c>
      <c r="G81" s="152"/>
      <c r="H81" s="106">
        <f t="shared" si="6"/>
        <v>1</v>
      </c>
    </row>
    <row r="82" spans="1:8" ht="39.75" customHeight="1">
      <c r="A82" s="132"/>
      <c r="B82" s="93"/>
      <c r="C82" s="412" t="s">
        <v>89</v>
      </c>
      <c r="D82" s="450"/>
      <c r="E82" s="356"/>
      <c r="F82" s="264" t="str">
        <f t="shared" si="5"/>
        <v>&lt;&lt;&lt; Reference Required</v>
      </c>
      <c r="G82" s="152"/>
      <c r="H82" s="106">
        <f t="shared" si="6"/>
        <v>1</v>
      </c>
    </row>
    <row r="83" spans="1:8" ht="26.25" customHeight="1">
      <c r="A83" s="72"/>
      <c r="B83" s="90"/>
      <c r="C83" s="404" t="s">
        <v>90</v>
      </c>
      <c r="D83" s="440"/>
      <c r="E83" s="433"/>
      <c r="F83" s="471" t="str">
        <f t="shared" si="5"/>
        <v>&lt;&lt;&lt; Reference Required</v>
      </c>
      <c r="G83" s="156"/>
      <c r="H83" s="392">
        <f>IF(F83="&lt;&lt;&lt; Reference Required",1,0)</f>
        <v>1</v>
      </c>
    </row>
    <row r="84" spans="1:8" s="50" customFormat="1" ht="12.75">
      <c r="A84" s="74"/>
      <c r="B84" s="54"/>
      <c r="C84" s="54"/>
      <c r="D84" s="61" t="s">
        <v>129</v>
      </c>
      <c r="E84" s="465"/>
      <c r="F84" s="474"/>
      <c r="G84" s="156"/>
      <c r="H84" s="391"/>
    </row>
    <row r="85" spans="1:8" s="50" customFormat="1" ht="63.75">
      <c r="A85" s="131"/>
      <c r="B85" s="75"/>
      <c r="C85" s="75"/>
      <c r="D85" s="63" t="s">
        <v>130</v>
      </c>
      <c r="E85" s="352"/>
      <c r="F85" s="260" t="str">
        <f>IF(ISBLANK(E85),"&lt;&lt;&lt; Reference Required","")</f>
        <v>&lt;&lt;&lt; Reference Required</v>
      </c>
      <c r="G85" s="152"/>
      <c r="H85" s="118">
        <f t="shared" si="6"/>
        <v>1</v>
      </c>
    </row>
    <row r="86" spans="1:8" ht="41.25" customHeight="1">
      <c r="A86" s="132"/>
      <c r="B86" s="93"/>
      <c r="C86" s="412" t="s">
        <v>91</v>
      </c>
      <c r="D86" s="450"/>
      <c r="E86" s="356"/>
      <c r="F86" s="264" t="str">
        <f>IF(ISBLANK(E86),"&lt;&lt;&lt; Reference Required","")</f>
        <v>&lt;&lt;&lt; Reference Required</v>
      </c>
      <c r="G86" s="152"/>
      <c r="H86" s="106">
        <f t="shared" si="6"/>
        <v>1</v>
      </c>
    </row>
    <row r="87" spans="1:8" s="50" customFormat="1" ht="13.5" thickBot="1">
      <c r="A87" s="105"/>
      <c r="B87" s="462" t="s">
        <v>92</v>
      </c>
      <c r="C87" s="463"/>
      <c r="D87" s="464"/>
      <c r="E87" s="357"/>
      <c r="F87" s="265" t="str">
        <f>IF(ISBLANK(E87),"&lt;&lt;&lt; Reference Required","")</f>
        <v>&lt;&lt;&lt; Reference Required</v>
      </c>
      <c r="G87" s="152"/>
      <c r="H87" s="122">
        <f t="shared" si="6"/>
        <v>1</v>
      </c>
    </row>
    <row r="88" spans="1:8" s="55" customFormat="1" ht="12.75">
      <c r="A88" s="98" t="s">
        <v>84</v>
      </c>
      <c r="B88" s="100"/>
      <c r="C88" s="100"/>
      <c r="D88" s="101"/>
      <c r="E88" s="491"/>
      <c r="F88" s="481" t="str">
        <f>IF(ISBLANK(E88),"&lt;&lt;&lt; Reference Required","")</f>
        <v>&lt;&lt;&lt; Reference Required</v>
      </c>
      <c r="G88" s="156"/>
      <c r="H88" s="398">
        <f t="shared" si="6"/>
        <v>1</v>
      </c>
    </row>
    <row r="89" spans="1:8" s="55" customFormat="1" ht="18" customHeight="1">
      <c r="A89" s="133"/>
      <c r="B89" s="426" t="s">
        <v>39</v>
      </c>
      <c r="C89" s="426"/>
      <c r="D89" s="468"/>
      <c r="E89" s="492"/>
      <c r="F89" s="472"/>
      <c r="G89" s="156"/>
      <c r="H89" s="393"/>
    </row>
    <row r="90" spans="1:8" ht="12.75">
      <c r="A90" s="76"/>
      <c r="B90" s="404" t="s">
        <v>37</v>
      </c>
      <c r="C90" s="443"/>
      <c r="D90" s="444"/>
      <c r="E90" s="477"/>
      <c r="F90" s="471" t="str">
        <f>IF(ISBLANK(E90),"&lt;&lt;&lt; Reference Required","")</f>
        <v>&lt;&lt;&lt; Reference Required</v>
      </c>
      <c r="G90" s="156"/>
      <c r="H90" s="390">
        <f t="shared" si="6"/>
        <v>1</v>
      </c>
    </row>
    <row r="91" spans="1:8" ht="12.75">
      <c r="A91" s="134"/>
      <c r="B91" s="58"/>
      <c r="C91" s="77" t="s">
        <v>43</v>
      </c>
      <c r="D91" s="59"/>
      <c r="E91" s="467"/>
      <c r="F91" s="472"/>
      <c r="G91" s="156"/>
      <c r="H91" s="393"/>
    </row>
    <row r="92" spans="1:8" ht="12.75">
      <c r="A92" s="136"/>
      <c r="B92" s="128"/>
      <c r="C92" s="77" t="s">
        <v>44</v>
      </c>
      <c r="D92" s="59"/>
      <c r="E92" s="356"/>
      <c r="F92" s="264" t="str">
        <f>IF(ISBLANK(E92),"&lt;&lt;&lt; Reference Required","")</f>
        <v>&lt;&lt;&lt; Reference Required</v>
      </c>
      <c r="G92" s="152"/>
      <c r="H92" s="106">
        <f t="shared" si="6"/>
        <v>1</v>
      </c>
    </row>
    <row r="93" spans="1:8" ht="12.75">
      <c r="A93" s="136"/>
      <c r="B93" s="128"/>
      <c r="C93" s="77" t="s">
        <v>45</v>
      </c>
      <c r="D93" s="59"/>
      <c r="E93" s="356"/>
      <c r="F93" s="264" t="str">
        <f>IF(ISBLANK(E93),"&lt;&lt;&lt; Reference Required","")</f>
        <v>&lt;&lt;&lt; Reference Required</v>
      </c>
      <c r="G93" s="152"/>
      <c r="H93" s="106">
        <f t="shared" si="6"/>
        <v>1</v>
      </c>
    </row>
    <row r="94" spans="1:8" ht="12.75">
      <c r="A94" s="134"/>
      <c r="B94" s="58"/>
      <c r="C94" s="77" t="s">
        <v>46</v>
      </c>
      <c r="D94" s="59"/>
      <c r="E94" s="356"/>
      <c r="F94" s="264" t="str">
        <f>IF(ISBLANK(E94),"&lt;&lt;&lt; Reference Required","")</f>
        <v>&lt;&lt;&lt; Reference Required</v>
      </c>
      <c r="G94" s="152"/>
      <c r="H94" s="106">
        <f t="shared" si="6"/>
        <v>1</v>
      </c>
    </row>
    <row r="95" spans="1:8" ht="12.75">
      <c r="A95" s="76"/>
      <c r="B95" s="52"/>
      <c r="C95" s="55" t="s">
        <v>47</v>
      </c>
      <c r="D95" s="56"/>
      <c r="E95" s="433"/>
      <c r="F95" s="471" t="str">
        <f>IF(ISBLANK(E95),"&lt;&lt;&lt; Reference Required","")</f>
        <v>&lt;&lt;&lt; Reference Required</v>
      </c>
      <c r="G95" s="156"/>
      <c r="H95" s="392">
        <f t="shared" si="6"/>
        <v>1</v>
      </c>
    </row>
    <row r="96" spans="1:8" s="51" customFormat="1" ht="76.5">
      <c r="A96" s="78"/>
      <c r="D96" s="79" t="s">
        <v>146</v>
      </c>
      <c r="E96" s="465"/>
      <c r="F96" s="474"/>
      <c r="G96" s="156"/>
      <c r="H96" s="391"/>
    </row>
    <row r="97" spans="1:8" s="51" customFormat="1" ht="38.25">
      <c r="A97" s="78"/>
      <c r="D97" s="80" t="s">
        <v>147</v>
      </c>
      <c r="E97" s="351"/>
      <c r="F97" s="259" t="str">
        <f>IF(ISBLANK(E97),"&lt;&lt;&lt; Reference Required","")</f>
        <v>&lt;&lt;&lt; Reference Required</v>
      </c>
      <c r="G97" s="152"/>
      <c r="H97" s="117">
        <f t="shared" si="6"/>
        <v>1</v>
      </c>
    </row>
    <row r="98" spans="1:8" s="51" customFormat="1" ht="38.25">
      <c r="A98" s="78"/>
      <c r="D98" s="80" t="s">
        <v>148</v>
      </c>
      <c r="E98" s="351"/>
      <c r="F98" s="259" t="str">
        <f>IF(ISBLANK(E98),"&lt;&lt;&lt; Reference Required","")</f>
        <v>&lt;&lt;&lt; Reference Required</v>
      </c>
      <c r="G98" s="152"/>
      <c r="H98" s="117">
        <f t="shared" si="6"/>
        <v>1</v>
      </c>
    </row>
    <row r="99" spans="1:8" s="51" customFormat="1" ht="25.5">
      <c r="A99" s="137"/>
      <c r="B99" s="81"/>
      <c r="C99" s="81"/>
      <c r="D99" s="82" t="s">
        <v>149</v>
      </c>
      <c r="E99" s="352"/>
      <c r="F99" s="260" t="str">
        <f>IF(ISBLANK(E99),"&lt;&lt;&lt; Reference Required","")</f>
        <v>&lt;&lt;&lt; Reference Required</v>
      </c>
      <c r="G99" s="152"/>
      <c r="H99" s="118">
        <f t="shared" si="6"/>
        <v>1</v>
      </c>
    </row>
    <row r="100" spans="1:8" ht="12.75">
      <c r="A100" s="76"/>
      <c r="B100" s="438" t="s">
        <v>38</v>
      </c>
      <c r="C100" s="436"/>
      <c r="D100" s="437"/>
      <c r="E100" s="433"/>
      <c r="F100" s="471" t="str">
        <f>IF(ISBLANK(E100),"&lt;&lt;&lt; Reference Required","")</f>
        <v>&lt;&lt;&lt; Reference Required</v>
      </c>
      <c r="G100" s="156"/>
      <c r="H100" s="392">
        <f t="shared" si="6"/>
        <v>1</v>
      </c>
    </row>
    <row r="101" spans="1:8" ht="26.25" customHeight="1">
      <c r="A101" s="76"/>
      <c r="B101" s="107"/>
      <c r="C101" s="447" t="s">
        <v>40</v>
      </c>
      <c r="D101" s="448"/>
      <c r="E101" s="465"/>
      <c r="F101" s="474"/>
      <c r="G101" s="156"/>
      <c r="H101" s="391"/>
    </row>
    <row r="102" spans="1:8" ht="27" customHeight="1">
      <c r="A102" s="76"/>
      <c r="B102" s="108"/>
      <c r="C102" s="429" t="s">
        <v>41</v>
      </c>
      <c r="D102" s="430"/>
      <c r="E102" s="351"/>
      <c r="F102" s="259" t="str">
        <f>IF(ISBLANK(E102),"&lt;&lt;&lt; Reference Required","")</f>
        <v>&lt;&lt;&lt; Reference Required</v>
      </c>
      <c r="G102" s="152"/>
      <c r="H102" s="117">
        <f t="shared" si="6"/>
        <v>1</v>
      </c>
    </row>
    <row r="103" spans="1:8" ht="25.5" customHeight="1">
      <c r="A103" s="134"/>
      <c r="B103" s="109"/>
      <c r="C103" s="431" t="s">
        <v>42</v>
      </c>
      <c r="D103" s="432"/>
      <c r="E103" s="352"/>
      <c r="F103" s="260" t="str">
        <f>IF(ISBLANK(E103),"&lt;&lt;&lt; Reference Required","")</f>
        <v>&lt;&lt;&lt; Reference Required</v>
      </c>
      <c r="G103" s="152"/>
      <c r="H103" s="118">
        <f t="shared" si="6"/>
        <v>1</v>
      </c>
    </row>
    <row r="104" spans="1:8" ht="12.75">
      <c r="A104" s="76"/>
      <c r="B104" s="110" t="s">
        <v>194</v>
      </c>
      <c r="C104" s="70"/>
      <c r="D104" s="71"/>
      <c r="E104" s="466"/>
      <c r="F104" s="471" t="str">
        <f>IF(ISBLANK(E104),"&lt;&lt;&lt; Reference Required","")</f>
        <v>&lt;&lt;&lt; Reference Required</v>
      </c>
      <c r="G104" s="156"/>
      <c r="H104" s="392">
        <f t="shared" si="6"/>
        <v>1</v>
      </c>
    </row>
    <row r="105" spans="1:8" ht="12.75">
      <c r="A105" s="134"/>
      <c r="B105" s="111"/>
      <c r="C105" s="445" t="s">
        <v>48</v>
      </c>
      <c r="D105" s="446"/>
      <c r="E105" s="467"/>
      <c r="F105" s="472"/>
      <c r="G105" s="156"/>
      <c r="H105" s="393"/>
    </row>
    <row r="106" spans="1:8" ht="12.75">
      <c r="A106" s="76"/>
      <c r="B106" s="438" t="s">
        <v>195</v>
      </c>
      <c r="C106" s="436"/>
      <c r="D106" s="437"/>
      <c r="E106" s="433"/>
      <c r="F106" s="471" t="str">
        <f>IF(ISBLANK(E106),"&lt;&lt;&lt; Reference Required","")</f>
        <v>&lt;&lt;&lt; Reference Required</v>
      </c>
      <c r="G106" s="156"/>
      <c r="H106" s="392">
        <f t="shared" si="6"/>
        <v>1</v>
      </c>
    </row>
    <row r="107" spans="1:8" ht="55.5" customHeight="1" thickBot="1">
      <c r="A107" s="83"/>
      <c r="B107" s="112"/>
      <c r="C107" s="457" t="s">
        <v>145</v>
      </c>
      <c r="D107" s="455"/>
      <c r="E107" s="475"/>
      <c r="F107" s="480"/>
      <c r="G107" s="156"/>
      <c r="H107" s="397"/>
    </row>
    <row r="108" spans="1:8" s="55" customFormat="1" ht="12.75">
      <c r="A108" s="98" t="s">
        <v>35</v>
      </c>
      <c r="B108" s="113"/>
      <c r="C108" s="100"/>
      <c r="D108" s="101"/>
      <c r="E108" s="476"/>
      <c r="F108" s="481" t="str">
        <f>IF(ISBLANK(E108),"&lt;&lt;&lt; Reference Required","")</f>
        <v>&lt;&lt;&lt; Reference Required</v>
      </c>
      <c r="G108" s="156"/>
      <c r="H108" s="398">
        <f t="shared" si="6"/>
        <v>1</v>
      </c>
    </row>
    <row r="109" spans="1:8" ht="12.75">
      <c r="A109" s="134"/>
      <c r="B109" s="426" t="s">
        <v>93</v>
      </c>
      <c r="C109" s="412"/>
      <c r="D109" s="460"/>
      <c r="E109" s="467"/>
      <c r="F109" s="472"/>
      <c r="G109" s="156"/>
      <c r="H109" s="393"/>
    </row>
    <row r="110" spans="1:8" ht="12.75">
      <c r="A110" s="136"/>
      <c r="B110" s="423" t="s">
        <v>94</v>
      </c>
      <c r="C110" s="402"/>
      <c r="D110" s="459"/>
      <c r="E110" s="353"/>
      <c r="F110" s="261" t="str">
        <f>IF(ISBLANK(E110),"&lt;&lt;&lt; Reference Required","")</f>
        <v>&lt;&lt;&lt; Reference Required</v>
      </c>
      <c r="G110" s="152"/>
      <c r="H110" s="119">
        <f t="shared" si="6"/>
        <v>1</v>
      </c>
    </row>
    <row r="111" spans="1:8" ht="12.75">
      <c r="A111" s="135"/>
      <c r="B111" s="439" t="s">
        <v>95</v>
      </c>
      <c r="C111" s="414"/>
      <c r="D111" s="415"/>
      <c r="E111" s="433"/>
      <c r="F111" s="471" t="str">
        <f>IF(ISBLANK(E111),"&lt;&lt;&lt; Reference Required","")</f>
        <v>&lt;&lt;&lt; Reference Required</v>
      </c>
      <c r="G111" s="156"/>
      <c r="H111" s="392">
        <f t="shared" si="6"/>
        <v>1</v>
      </c>
    </row>
    <row r="112" spans="1:8" ht="27" customHeight="1">
      <c r="A112" s="134"/>
      <c r="B112" s="58"/>
      <c r="C112" s="426" t="s">
        <v>96</v>
      </c>
      <c r="D112" s="442"/>
      <c r="E112" s="435"/>
      <c r="F112" s="472"/>
      <c r="G112" s="156"/>
      <c r="H112" s="393"/>
    </row>
    <row r="113" spans="1:8" ht="26.25" customHeight="1">
      <c r="A113" s="136"/>
      <c r="B113" s="128"/>
      <c r="C113" s="423" t="s">
        <v>98</v>
      </c>
      <c r="D113" s="441"/>
      <c r="E113" s="358"/>
      <c r="F113" s="266" t="str">
        <f>IF(ISBLANK(E113),"&lt;&lt;&lt; Reference Required","")</f>
        <v>&lt;&lt;&lt; Reference Required</v>
      </c>
      <c r="G113" s="151"/>
      <c r="H113" s="138">
        <f t="shared" si="6"/>
        <v>1</v>
      </c>
    </row>
    <row r="114" spans="1:8" ht="24.75" customHeight="1">
      <c r="A114" s="134"/>
      <c r="B114" s="58"/>
      <c r="C114" s="426" t="s">
        <v>97</v>
      </c>
      <c r="D114" s="442"/>
      <c r="E114" s="359"/>
      <c r="F114" s="267" t="str">
        <f>IF(ISBLANK(E114),"&lt;&lt;&lt; Reference Required","")</f>
        <v>&lt;&lt;&lt; Reference Required</v>
      </c>
      <c r="G114" s="151"/>
      <c r="H114" s="116">
        <f t="shared" si="6"/>
        <v>1</v>
      </c>
    </row>
    <row r="115" spans="1:8" ht="12.75">
      <c r="A115" s="76"/>
      <c r="B115" s="438" t="s">
        <v>99</v>
      </c>
      <c r="C115" s="414"/>
      <c r="D115" s="414"/>
      <c r="E115" s="433"/>
      <c r="F115" s="471" t="str">
        <f>IF(ISBLANK(E115),"&lt;&lt;&lt; Reference Required","")</f>
        <v>&lt;&lt;&lt; Reference Required</v>
      </c>
      <c r="G115" s="156"/>
      <c r="H115" s="392">
        <f t="shared" si="6"/>
        <v>1</v>
      </c>
    </row>
    <row r="116" spans="1:8" ht="26.25" customHeight="1" thickBot="1">
      <c r="A116" s="83"/>
      <c r="B116" s="112"/>
      <c r="C116" s="457" t="s">
        <v>150</v>
      </c>
      <c r="D116" s="461"/>
      <c r="E116" s="475"/>
      <c r="F116" s="480"/>
      <c r="G116" s="156"/>
      <c r="H116" s="397"/>
    </row>
    <row r="117" spans="1:8" s="55" customFormat="1" ht="12.75">
      <c r="A117" s="98" t="s">
        <v>36</v>
      </c>
      <c r="B117" s="100"/>
      <c r="C117" s="100"/>
      <c r="D117" s="101"/>
      <c r="E117" s="476"/>
      <c r="F117" s="481" t="str">
        <f>IF(ISBLANK(E117),"&lt;&lt;&lt; Reference Required","")</f>
        <v>&lt;&lt;&lt; Reference Required</v>
      </c>
      <c r="G117" s="156"/>
      <c r="H117" s="398">
        <f t="shared" si="6"/>
        <v>1</v>
      </c>
    </row>
    <row r="118" spans="1:8" ht="12.75">
      <c r="A118" s="134"/>
      <c r="B118" s="426" t="s">
        <v>100</v>
      </c>
      <c r="C118" s="427"/>
      <c r="D118" s="428"/>
      <c r="E118" s="467"/>
      <c r="F118" s="472"/>
      <c r="G118" s="156"/>
      <c r="H118" s="393"/>
    </row>
    <row r="119" spans="1:8" ht="12.75">
      <c r="A119" s="134"/>
      <c r="B119" s="426" t="s">
        <v>101</v>
      </c>
      <c r="C119" s="427"/>
      <c r="D119" s="428"/>
      <c r="E119" s="353"/>
      <c r="F119" s="261" t="str">
        <f aca="true" t="shared" si="7" ref="F119:F125">IF(ISBLANK(E119),"&lt;&lt;&lt; Reference Required","")</f>
        <v>&lt;&lt;&lt; Reference Required</v>
      </c>
      <c r="G119" s="152"/>
      <c r="H119" s="119">
        <f t="shared" si="6"/>
        <v>1</v>
      </c>
    </row>
    <row r="120" spans="1:8" ht="12.75">
      <c r="A120" s="134"/>
      <c r="B120" s="423" t="s">
        <v>102</v>
      </c>
      <c r="C120" s="424"/>
      <c r="D120" s="425"/>
      <c r="E120" s="353"/>
      <c r="F120" s="261" t="str">
        <f t="shared" si="7"/>
        <v>&lt;&lt;&lt; Reference Required</v>
      </c>
      <c r="G120" s="152"/>
      <c r="H120" s="119">
        <f t="shared" si="6"/>
        <v>1</v>
      </c>
    </row>
    <row r="121" spans="1:8" ht="12.75">
      <c r="A121" s="134"/>
      <c r="B121" s="423" t="s">
        <v>103</v>
      </c>
      <c r="C121" s="424"/>
      <c r="D121" s="425"/>
      <c r="E121" s="353"/>
      <c r="F121" s="261" t="str">
        <f t="shared" si="7"/>
        <v>&lt;&lt;&lt; Reference Required</v>
      </c>
      <c r="G121" s="152"/>
      <c r="H121" s="119">
        <f t="shared" si="6"/>
        <v>1</v>
      </c>
    </row>
    <row r="122" spans="1:8" ht="12.75">
      <c r="A122" s="134"/>
      <c r="B122" s="423" t="s">
        <v>104</v>
      </c>
      <c r="C122" s="424"/>
      <c r="D122" s="425"/>
      <c r="E122" s="353"/>
      <c r="F122" s="261" t="str">
        <f t="shared" si="7"/>
        <v>&lt;&lt;&lt; Reference Required</v>
      </c>
      <c r="G122" s="152"/>
      <c r="H122" s="119">
        <f t="shared" si="6"/>
        <v>1</v>
      </c>
    </row>
    <row r="123" spans="1:8" ht="12.75">
      <c r="A123" s="134"/>
      <c r="B123" s="423" t="s">
        <v>105</v>
      </c>
      <c r="C123" s="424"/>
      <c r="D123" s="425"/>
      <c r="E123" s="353"/>
      <c r="F123" s="261" t="str">
        <f t="shared" si="7"/>
        <v>&lt;&lt;&lt; Reference Required</v>
      </c>
      <c r="G123" s="152"/>
      <c r="H123" s="119">
        <f t="shared" si="6"/>
        <v>1</v>
      </c>
    </row>
    <row r="124" spans="1:8" ht="33.75" customHeight="1" thickBot="1">
      <c r="A124" s="83"/>
      <c r="B124" s="451" t="s">
        <v>106</v>
      </c>
      <c r="C124" s="452"/>
      <c r="D124" s="453"/>
      <c r="E124" s="360"/>
      <c r="F124" s="268" t="str">
        <f t="shared" si="7"/>
        <v>&lt;&lt;&lt; Reference Required</v>
      </c>
      <c r="G124" s="152"/>
      <c r="H124" s="123">
        <f t="shared" si="6"/>
        <v>1</v>
      </c>
    </row>
    <row r="125" spans="1:8" s="55" customFormat="1" ht="12.75">
      <c r="A125" s="98" t="s">
        <v>107</v>
      </c>
      <c r="B125" s="100"/>
      <c r="C125" s="100"/>
      <c r="D125" s="101"/>
      <c r="E125" s="476"/>
      <c r="F125" s="481" t="str">
        <f t="shared" si="7"/>
        <v>&lt;&lt;&lt; Reference Required</v>
      </c>
      <c r="G125" s="156"/>
      <c r="H125" s="399">
        <f>IF(F125="&lt;&lt;&lt; Reference Required",1,0)</f>
        <v>1</v>
      </c>
    </row>
    <row r="126" spans="1:8" ht="56.25" customHeight="1">
      <c r="A126" s="85"/>
      <c r="B126" s="440" t="s">
        <v>131</v>
      </c>
      <c r="C126" s="440"/>
      <c r="D126" s="440"/>
      <c r="E126" s="477"/>
      <c r="F126" s="473"/>
      <c r="G126" s="156"/>
      <c r="H126" s="400"/>
    </row>
    <row r="127" spans="1:8" s="50" customFormat="1" ht="12.75">
      <c r="A127" s="86"/>
      <c r="B127" s="114" t="s">
        <v>108</v>
      </c>
      <c r="C127" s="51"/>
      <c r="D127" s="56"/>
      <c r="E127" s="477"/>
      <c r="F127" s="473"/>
      <c r="G127" s="156"/>
      <c r="H127" s="400"/>
    </row>
    <row r="128" spans="1:8" ht="26.25" customHeight="1">
      <c r="A128" s="126"/>
      <c r="B128" s="58"/>
      <c r="C128" s="412" t="s">
        <v>112</v>
      </c>
      <c r="D128" s="450"/>
      <c r="E128" s="467"/>
      <c r="F128" s="472"/>
      <c r="G128" s="156"/>
      <c r="H128" s="401"/>
    </row>
    <row r="129" spans="1:8" ht="41.25" customHeight="1">
      <c r="A129" s="127"/>
      <c r="B129" s="128"/>
      <c r="C129" s="423" t="s">
        <v>111</v>
      </c>
      <c r="D129" s="458"/>
      <c r="E129" s="353"/>
      <c r="F129" s="261" t="str">
        <f>IF(ISBLANK(E129),"&lt;&lt;&lt; Reference Required","")</f>
        <v>&lt;&lt;&lt; Reference Required</v>
      </c>
      <c r="G129" s="152"/>
      <c r="H129" s="119">
        <f t="shared" si="6"/>
        <v>1</v>
      </c>
    </row>
    <row r="130" spans="1:8" ht="53.25" customHeight="1">
      <c r="A130" s="127"/>
      <c r="B130" s="128"/>
      <c r="C130" s="423" t="s">
        <v>110</v>
      </c>
      <c r="D130" s="441"/>
      <c r="E130" s="353"/>
      <c r="F130" s="261" t="str">
        <f>IF(ISBLANK(E130),"&lt;&lt;&lt; Reference Required","")</f>
        <v>&lt;&lt;&lt; Reference Required</v>
      </c>
      <c r="G130" s="152"/>
      <c r="H130" s="119">
        <f t="shared" si="6"/>
        <v>1</v>
      </c>
    </row>
    <row r="131" spans="1:8" ht="61.5" customHeight="1">
      <c r="A131" s="127"/>
      <c r="B131" s="128"/>
      <c r="C131" s="423" t="s">
        <v>109</v>
      </c>
      <c r="D131" s="441"/>
      <c r="E131" s="353"/>
      <c r="F131" s="261" t="str">
        <f>IF(ISBLANK(E131),"&lt;&lt;&lt; Reference Required","")</f>
        <v>&lt;&lt;&lt; Reference Required</v>
      </c>
      <c r="G131" s="152"/>
      <c r="H131" s="119">
        <f t="shared" si="6"/>
        <v>1</v>
      </c>
    </row>
    <row r="132" spans="1:8" ht="12.75">
      <c r="A132" s="85"/>
      <c r="B132" s="438" t="s">
        <v>113</v>
      </c>
      <c r="C132" s="438"/>
      <c r="D132" s="438"/>
      <c r="E132" s="477"/>
      <c r="F132" s="471" t="str">
        <f>IF(ISBLANK(E132),"&lt;&lt;&lt; Reference Required","")</f>
        <v>&lt;&lt;&lt; Reference Required</v>
      </c>
      <c r="G132" s="156"/>
      <c r="H132" s="390">
        <f t="shared" si="6"/>
        <v>1</v>
      </c>
    </row>
    <row r="133" spans="1:8" ht="39.75" customHeight="1">
      <c r="A133" s="85"/>
      <c r="B133" s="52"/>
      <c r="C133" s="404" t="s">
        <v>114</v>
      </c>
      <c r="D133" s="440"/>
      <c r="E133" s="477"/>
      <c r="F133" s="473"/>
      <c r="G133" s="156"/>
      <c r="H133" s="390"/>
    </row>
    <row r="134" spans="1:8" ht="12.75">
      <c r="A134" s="85"/>
      <c r="B134" s="52"/>
      <c r="C134" s="73"/>
      <c r="D134" s="87" t="s">
        <v>140</v>
      </c>
      <c r="E134" s="479"/>
      <c r="F134" s="474"/>
      <c r="G134" s="156"/>
      <c r="H134" s="391"/>
    </row>
    <row r="135" spans="1:8" ht="12.75">
      <c r="A135" s="85"/>
      <c r="B135" s="52"/>
      <c r="C135" s="73"/>
      <c r="D135" s="88" t="s">
        <v>132</v>
      </c>
      <c r="E135" s="351"/>
      <c r="F135" s="259" t="str">
        <f aca="true" t="shared" si="8" ref="F135:F145">IF(ISBLANK(E135),"&lt;&lt;&lt; Reference Required","")</f>
        <v>&lt;&lt;&lt; Reference Required</v>
      </c>
      <c r="G135" s="152"/>
      <c r="H135" s="117">
        <f t="shared" si="6"/>
        <v>1</v>
      </c>
    </row>
    <row r="136" spans="1:8" ht="12.75">
      <c r="A136" s="85"/>
      <c r="B136" s="52"/>
      <c r="C136" s="73"/>
      <c r="D136" s="88" t="s">
        <v>133</v>
      </c>
      <c r="E136" s="351"/>
      <c r="F136" s="259" t="str">
        <f t="shared" si="8"/>
        <v>&lt;&lt;&lt; Reference Required</v>
      </c>
      <c r="G136" s="152"/>
      <c r="H136" s="117">
        <f t="shared" si="6"/>
        <v>1</v>
      </c>
    </row>
    <row r="137" spans="1:8" ht="12.75">
      <c r="A137" s="85"/>
      <c r="B137" s="52"/>
      <c r="C137" s="73"/>
      <c r="D137" s="88" t="s">
        <v>134</v>
      </c>
      <c r="E137" s="351"/>
      <c r="F137" s="259" t="str">
        <f t="shared" si="8"/>
        <v>&lt;&lt;&lt; Reference Required</v>
      </c>
      <c r="G137" s="152"/>
      <c r="H137" s="117">
        <f aca="true" t="shared" si="9" ref="H137:H153">IF(F137="&lt;&lt;&lt; Reference Required",1,0)</f>
        <v>1</v>
      </c>
    </row>
    <row r="138" spans="1:8" ht="12.75">
      <c r="A138" s="85"/>
      <c r="B138" s="52"/>
      <c r="C138" s="73"/>
      <c r="D138" s="88" t="s">
        <v>135</v>
      </c>
      <c r="E138" s="351"/>
      <c r="F138" s="259" t="str">
        <f t="shared" si="8"/>
        <v>&lt;&lt;&lt; Reference Required</v>
      </c>
      <c r="G138" s="152"/>
      <c r="H138" s="117">
        <f t="shared" si="9"/>
        <v>1</v>
      </c>
    </row>
    <row r="139" spans="1:8" ht="12.75">
      <c r="A139" s="85"/>
      <c r="B139" s="52"/>
      <c r="C139" s="73"/>
      <c r="D139" s="88" t="s">
        <v>139</v>
      </c>
      <c r="E139" s="351"/>
      <c r="F139" s="259" t="str">
        <f t="shared" si="8"/>
        <v>&lt;&lt;&lt; Reference Required</v>
      </c>
      <c r="G139" s="152"/>
      <c r="H139" s="117">
        <f t="shared" si="9"/>
        <v>1</v>
      </c>
    </row>
    <row r="140" spans="1:8" ht="12.75">
      <c r="A140" s="85"/>
      <c r="B140" s="52"/>
      <c r="C140" s="73"/>
      <c r="D140" s="88" t="s">
        <v>136</v>
      </c>
      <c r="E140" s="351"/>
      <c r="F140" s="259" t="str">
        <f t="shared" si="8"/>
        <v>&lt;&lt;&lt; Reference Required</v>
      </c>
      <c r="G140" s="152"/>
      <c r="H140" s="117">
        <f t="shared" si="9"/>
        <v>1</v>
      </c>
    </row>
    <row r="141" spans="1:8" ht="12.75">
      <c r="A141" s="85"/>
      <c r="B141" s="52"/>
      <c r="C141" s="73"/>
      <c r="D141" s="88" t="s">
        <v>137</v>
      </c>
      <c r="E141" s="351"/>
      <c r="F141" s="259" t="str">
        <f t="shared" si="8"/>
        <v>&lt;&lt;&lt; Reference Required</v>
      </c>
      <c r="G141" s="152"/>
      <c r="H141" s="117">
        <f t="shared" si="9"/>
        <v>1</v>
      </c>
    </row>
    <row r="142" spans="1:8" ht="12.75">
      <c r="A142" s="126"/>
      <c r="B142" s="58"/>
      <c r="C142" s="69"/>
      <c r="D142" s="89" t="s">
        <v>138</v>
      </c>
      <c r="E142" s="352"/>
      <c r="F142" s="260" t="str">
        <f t="shared" si="8"/>
        <v>&lt;&lt;&lt; Reference Required</v>
      </c>
      <c r="G142" s="152"/>
      <c r="H142" s="118">
        <f t="shared" si="9"/>
        <v>1</v>
      </c>
    </row>
    <row r="143" spans="1:8" ht="26.25" customHeight="1">
      <c r="A143" s="127"/>
      <c r="B143" s="128"/>
      <c r="C143" s="402" t="s">
        <v>116</v>
      </c>
      <c r="D143" s="449"/>
      <c r="E143" s="353"/>
      <c r="F143" s="261" t="str">
        <f t="shared" si="8"/>
        <v>&lt;&lt;&lt; Reference Required</v>
      </c>
      <c r="G143" s="152"/>
      <c r="H143" s="119">
        <f t="shared" si="9"/>
        <v>1</v>
      </c>
    </row>
    <row r="144" spans="1:8" ht="40.5" customHeight="1">
      <c r="A144" s="127"/>
      <c r="B144" s="128"/>
      <c r="C144" s="402" t="s">
        <v>115</v>
      </c>
      <c r="D144" s="449"/>
      <c r="E144" s="353"/>
      <c r="F144" s="261" t="str">
        <f t="shared" si="8"/>
        <v>&lt;&lt;&lt; Reference Required</v>
      </c>
      <c r="G144" s="152"/>
      <c r="H144" s="119">
        <f t="shared" si="9"/>
        <v>1</v>
      </c>
    </row>
    <row r="145" spans="1:8" ht="54" customHeight="1">
      <c r="A145" s="85"/>
      <c r="B145" s="52"/>
      <c r="C145" s="438" t="s">
        <v>117</v>
      </c>
      <c r="D145" s="406"/>
      <c r="E145" s="477"/>
      <c r="F145" s="471" t="str">
        <f t="shared" si="8"/>
        <v>&lt;&lt;&lt; Reference Required</v>
      </c>
      <c r="G145" s="156"/>
      <c r="H145" s="390">
        <f>IF(F145="&lt;&lt;&lt; Reference Required",1,0)</f>
        <v>1</v>
      </c>
    </row>
    <row r="146" spans="1:8" ht="25.5">
      <c r="A146" s="85"/>
      <c r="B146" s="52"/>
      <c r="C146" s="90"/>
      <c r="D146" s="91" t="s">
        <v>143</v>
      </c>
      <c r="E146" s="479"/>
      <c r="F146" s="474"/>
      <c r="G146" s="156"/>
      <c r="H146" s="391"/>
    </row>
    <row r="147" spans="1:8" ht="25.5">
      <c r="A147" s="85"/>
      <c r="B147" s="52"/>
      <c r="C147" s="90"/>
      <c r="D147" s="80" t="s">
        <v>141</v>
      </c>
      <c r="E147" s="351"/>
      <c r="F147" s="259" t="str">
        <f>IF(ISBLANK(E147),"&lt;&lt;&lt; Reference Required","")</f>
        <v>&lt;&lt;&lt; Reference Required</v>
      </c>
      <c r="G147" s="152"/>
      <c r="H147" s="117">
        <f t="shared" si="9"/>
        <v>1</v>
      </c>
    </row>
    <row r="148" spans="1:8" ht="38.25">
      <c r="A148" s="126"/>
      <c r="B148" s="58"/>
      <c r="C148" s="92"/>
      <c r="D148" s="82" t="s">
        <v>142</v>
      </c>
      <c r="E148" s="352"/>
      <c r="F148" s="260" t="str">
        <f>IF(ISBLANK(E148),"&lt;&lt;&lt; Reference Required","")</f>
        <v>&lt;&lt;&lt; Reference Required</v>
      </c>
      <c r="G148" s="152"/>
      <c r="H148" s="118">
        <f t="shared" si="9"/>
        <v>1</v>
      </c>
    </row>
    <row r="149" spans="1:8" ht="12.75">
      <c r="A149" s="139"/>
      <c r="B149" s="60" t="s">
        <v>118</v>
      </c>
      <c r="C149" s="140"/>
      <c r="D149" s="64"/>
      <c r="E149" s="466"/>
      <c r="F149" s="471" t="str">
        <f>IF(ISBLANK(E149),"&lt;&lt;&lt; Reference Required","")</f>
        <v>&lt;&lt;&lt; Reference Required</v>
      </c>
      <c r="G149" s="156"/>
      <c r="H149" s="392">
        <f t="shared" si="9"/>
        <v>1</v>
      </c>
    </row>
    <row r="150" spans="1:8" ht="15.75">
      <c r="A150" s="134"/>
      <c r="B150" s="58"/>
      <c r="C150" s="92" t="s">
        <v>119</v>
      </c>
      <c r="D150" s="59"/>
      <c r="E150" s="467"/>
      <c r="F150" s="472"/>
      <c r="G150" s="156"/>
      <c r="H150" s="393"/>
    </row>
    <row r="151" spans="1:8" ht="12.75">
      <c r="A151" s="136"/>
      <c r="B151" s="128"/>
      <c r="C151" s="93" t="s">
        <v>120</v>
      </c>
      <c r="D151" s="94"/>
      <c r="E151" s="353"/>
      <c r="F151" s="261" t="str">
        <f>IF(ISBLANK(E151),"&lt;&lt;&lt; Reference Required","")</f>
        <v>&lt;&lt;&lt; Reference Required</v>
      </c>
      <c r="G151" s="152"/>
      <c r="H151" s="119">
        <f t="shared" si="9"/>
        <v>1</v>
      </c>
    </row>
    <row r="152" spans="1:8" ht="12.75">
      <c r="A152" s="136"/>
      <c r="B152" s="128"/>
      <c r="C152" s="93" t="s">
        <v>121</v>
      </c>
      <c r="D152" s="94"/>
      <c r="E152" s="353"/>
      <c r="F152" s="261" t="str">
        <f>IF(ISBLANK(E152),"&lt;&lt;&lt; Reference Required","")</f>
        <v>&lt;&lt;&lt; Reference Required</v>
      </c>
      <c r="G152" s="152"/>
      <c r="H152" s="119">
        <f t="shared" si="9"/>
        <v>1</v>
      </c>
    </row>
    <row r="153" spans="1:8" ht="12.75">
      <c r="A153" s="136"/>
      <c r="B153" s="128"/>
      <c r="C153" s="93" t="s">
        <v>122</v>
      </c>
      <c r="D153" s="94"/>
      <c r="E153" s="353"/>
      <c r="F153" s="261" t="str">
        <f>IF(ISBLANK(E153),"&lt;&lt;&lt; Reference Required","")</f>
        <v>&lt;&lt;&lt; Reference Required</v>
      </c>
      <c r="G153" s="152"/>
      <c r="H153" s="119">
        <f t="shared" si="9"/>
        <v>1</v>
      </c>
    </row>
    <row r="154" spans="1:8" ht="12.75">
      <c r="A154" s="139"/>
      <c r="B154" s="60" t="s">
        <v>346</v>
      </c>
      <c r="C154" s="140"/>
      <c r="D154" s="64"/>
      <c r="E154" s="466"/>
      <c r="F154" s="471" t="str">
        <f>IF(ISBLANK(E154),"&lt;&lt;&lt; Reference Required","")</f>
        <v>&lt;&lt;&lt; Reference Required</v>
      </c>
      <c r="G154" s="152"/>
      <c r="H154" s="152"/>
    </row>
    <row r="155" spans="1:8" ht="12.75">
      <c r="A155" s="134"/>
      <c r="B155" s="58"/>
      <c r="C155" s="92" t="s">
        <v>348</v>
      </c>
      <c r="D155" s="59"/>
      <c r="E155" s="467"/>
      <c r="F155" s="472"/>
      <c r="G155" s="152"/>
      <c r="H155" s="152"/>
    </row>
    <row r="156" spans="1:8" ht="12.75">
      <c r="A156" s="136"/>
      <c r="B156" s="128"/>
      <c r="C156" s="93" t="s">
        <v>349</v>
      </c>
      <c r="D156" s="94"/>
      <c r="E156" s="353"/>
      <c r="F156" s="261" t="str">
        <f>IF(ISBLANK(E156),"&lt;&lt;&lt; Reference Required","")</f>
        <v>&lt;&lt;&lt; Reference Required</v>
      </c>
      <c r="G156" s="152"/>
      <c r="H156" s="152"/>
    </row>
    <row r="157" spans="1:8" s="55" customFormat="1" ht="15.75" customHeight="1">
      <c r="A157" s="102"/>
      <c r="B157" s="438" t="s">
        <v>347</v>
      </c>
      <c r="C157" s="438"/>
      <c r="D157" s="454"/>
      <c r="E157" s="477"/>
      <c r="F157" s="471" t="str">
        <f>IF(ISBLANK(E157),"&lt;&lt;&lt; Reference Required","")</f>
        <v>&lt;&lt;&lt; Reference Required</v>
      </c>
      <c r="G157" s="156"/>
      <c r="H157" s="390">
        <f>IF(F157="&lt;&lt;&lt; Reference Required",1,0)</f>
        <v>1</v>
      </c>
    </row>
    <row r="158" spans="1:8" ht="41.25" customHeight="1" thickBot="1">
      <c r="A158" s="115"/>
      <c r="B158" s="84"/>
      <c r="C158" s="455" t="s">
        <v>144</v>
      </c>
      <c r="D158" s="456"/>
      <c r="E158" s="478"/>
      <c r="F158" s="480"/>
      <c r="G158" s="156"/>
      <c r="H158" s="394"/>
    </row>
    <row r="159" spans="1:8" ht="23.25">
      <c r="A159" s="482" t="s">
        <v>193</v>
      </c>
      <c r="B159" s="482"/>
      <c r="C159" s="482"/>
      <c r="D159" s="482"/>
      <c r="E159" s="159"/>
      <c r="F159" s="269"/>
      <c r="G159" s="52"/>
      <c r="H159" s="52">
        <f>SUM(H8:H158)</f>
        <v>111</v>
      </c>
    </row>
    <row r="160" spans="4:8" ht="12.75" customHeight="1">
      <c r="D160" s="56"/>
      <c r="E160" s="95"/>
      <c r="F160" s="269"/>
      <c r="G160" s="52"/>
      <c r="H160" s="52"/>
    </row>
    <row r="161" ht="12.75"/>
    <row r="162" ht="12.75"/>
    <row r="163" ht="12.75"/>
    <row r="164" ht="12.75"/>
    <row r="165" ht="12.75"/>
    <row r="166" ht="12.75"/>
  </sheetData>
  <sheetProtection password="F6EE" sheet="1" formatRows="0" insertRows="0" selectLockedCells="1"/>
  <mergeCells count="163">
    <mergeCell ref="F38:F40"/>
    <mergeCell ref="F34:F35"/>
    <mergeCell ref="A4:D4"/>
    <mergeCell ref="A1:F1"/>
    <mergeCell ref="A2:F2"/>
    <mergeCell ref="A3:F3"/>
    <mergeCell ref="F13:F14"/>
    <mergeCell ref="F19:F20"/>
    <mergeCell ref="E19:E20"/>
    <mergeCell ref="E13:E14"/>
    <mergeCell ref="A159:D159"/>
    <mergeCell ref="F6:F7"/>
    <mergeCell ref="E8:E12"/>
    <mergeCell ref="F8:F12"/>
    <mergeCell ref="E88:E89"/>
    <mergeCell ref="F88:F89"/>
    <mergeCell ref="F72:F75"/>
    <mergeCell ref="F83:F84"/>
    <mergeCell ref="E54:E55"/>
    <mergeCell ref="E62:E63"/>
    <mergeCell ref="F157:F158"/>
    <mergeCell ref="F115:F116"/>
    <mergeCell ref="F108:F109"/>
    <mergeCell ref="F117:F118"/>
    <mergeCell ref="F111:F112"/>
    <mergeCell ref="F125:F128"/>
    <mergeCell ref="F132:F134"/>
    <mergeCell ref="F145:F146"/>
    <mergeCell ref="F154:F155"/>
    <mergeCell ref="F149:F150"/>
    <mergeCell ref="E72:E75"/>
    <mergeCell ref="E83:E84"/>
    <mergeCell ref="F95:F96"/>
    <mergeCell ref="F100:F101"/>
    <mergeCell ref="F106:F107"/>
    <mergeCell ref="F104:F105"/>
    <mergeCell ref="E90:E91"/>
    <mergeCell ref="F90:F91"/>
    <mergeCell ref="E157:E158"/>
    <mergeCell ref="E132:E134"/>
    <mergeCell ref="E145:E146"/>
    <mergeCell ref="E117:E118"/>
    <mergeCell ref="E149:E150"/>
    <mergeCell ref="E125:E128"/>
    <mergeCell ref="E154:E155"/>
    <mergeCell ref="F41:F42"/>
    <mergeCell ref="F49:F51"/>
    <mergeCell ref="F54:F55"/>
    <mergeCell ref="E115:E116"/>
    <mergeCell ref="F62:F63"/>
    <mergeCell ref="E111:E112"/>
    <mergeCell ref="E106:E107"/>
    <mergeCell ref="E95:E96"/>
    <mergeCell ref="E100:E101"/>
    <mergeCell ref="E108:E109"/>
    <mergeCell ref="E34:E35"/>
    <mergeCell ref="C62:D62"/>
    <mergeCell ref="C86:D86"/>
    <mergeCell ref="C83:D83"/>
    <mergeCell ref="C82:D82"/>
    <mergeCell ref="C81:D81"/>
    <mergeCell ref="B73:D73"/>
    <mergeCell ref="B71:D71"/>
    <mergeCell ref="C48:D48"/>
    <mergeCell ref="B50:D50"/>
    <mergeCell ref="B110:D110"/>
    <mergeCell ref="B109:D109"/>
    <mergeCell ref="C112:D112"/>
    <mergeCell ref="C116:D116"/>
    <mergeCell ref="B87:D87"/>
    <mergeCell ref="E25:E26"/>
    <mergeCell ref="E104:E105"/>
    <mergeCell ref="B72:D72"/>
    <mergeCell ref="B89:D89"/>
    <mergeCell ref="B106:D106"/>
    <mergeCell ref="B118:D118"/>
    <mergeCell ref="B157:D157"/>
    <mergeCell ref="C158:D158"/>
    <mergeCell ref="C107:D107"/>
    <mergeCell ref="C145:D145"/>
    <mergeCell ref="C129:D129"/>
    <mergeCell ref="C130:D130"/>
    <mergeCell ref="C131:D131"/>
    <mergeCell ref="C133:D133"/>
    <mergeCell ref="B123:D123"/>
    <mergeCell ref="B126:D126"/>
    <mergeCell ref="C144:D144"/>
    <mergeCell ref="C143:D143"/>
    <mergeCell ref="C128:D128"/>
    <mergeCell ref="B132:D132"/>
    <mergeCell ref="B124:D124"/>
    <mergeCell ref="B115:D115"/>
    <mergeCell ref="B111:D111"/>
    <mergeCell ref="C51:D51"/>
    <mergeCell ref="C74:D74"/>
    <mergeCell ref="C113:D113"/>
    <mergeCell ref="C114:D114"/>
    <mergeCell ref="B100:D100"/>
    <mergeCell ref="B90:D90"/>
    <mergeCell ref="C105:D105"/>
    <mergeCell ref="C101:D101"/>
    <mergeCell ref="C102:D102"/>
    <mergeCell ref="C103:D103"/>
    <mergeCell ref="C34:D34"/>
    <mergeCell ref="C36:D36"/>
    <mergeCell ref="E38:E40"/>
    <mergeCell ref="E49:E51"/>
    <mergeCell ref="E41:E42"/>
    <mergeCell ref="B49:D49"/>
    <mergeCell ref="C46:D46"/>
    <mergeCell ref="C47:D47"/>
    <mergeCell ref="B122:D122"/>
    <mergeCell ref="B121:D121"/>
    <mergeCell ref="B120:D120"/>
    <mergeCell ref="B119:D119"/>
    <mergeCell ref="C54:D54"/>
    <mergeCell ref="C19:D19"/>
    <mergeCell ref="B39:D39"/>
    <mergeCell ref="C29:D29"/>
    <mergeCell ref="C30:D30"/>
    <mergeCell ref="C31:D31"/>
    <mergeCell ref="C41:D41"/>
    <mergeCell ref="C53:D53"/>
    <mergeCell ref="C25:D25"/>
    <mergeCell ref="H6:H7"/>
    <mergeCell ref="H8:H12"/>
    <mergeCell ref="H13:H14"/>
    <mergeCell ref="H19:H20"/>
    <mergeCell ref="H25:H26"/>
    <mergeCell ref="C52:D52"/>
    <mergeCell ref="C32:D32"/>
    <mergeCell ref="C18:D18"/>
    <mergeCell ref="B9:D9"/>
    <mergeCell ref="B10:D10"/>
    <mergeCell ref="A6:D7"/>
    <mergeCell ref="H34:H35"/>
    <mergeCell ref="H38:H40"/>
    <mergeCell ref="C37:D37"/>
    <mergeCell ref="C40:D40"/>
    <mergeCell ref="B38:D38"/>
    <mergeCell ref="C33:D33"/>
    <mergeCell ref="H41:H42"/>
    <mergeCell ref="H49:H51"/>
    <mergeCell ref="H54:H55"/>
    <mergeCell ref="H62:H63"/>
    <mergeCell ref="H72:H75"/>
    <mergeCell ref="H83:H84"/>
    <mergeCell ref="H108:H109"/>
    <mergeCell ref="H111:H112"/>
    <mergeCell ref="H88:H89"/>
    <mergeCell ref="H90:H91"/>
    <mergeCell ref="H95:H96"/>
    <mergeCell ref="H100:H101"/>
    <mergeCell ref="H145:H146"/>
    <mergeCell ref="H149:H150"/>
    <mergeCell ref="H157:H158"/>
    <mergeCell ref="F25:F26"/>
    <mergeCell ref="H115:H116"/>
    <mergeCell ref="H117:H118"/>
    <mergeCell ref="H125:H128"/>
    <mergeCell ref="H132:H134"/>
    <mergeCell ref="H104:H105"/>
    <mergeCell ref="H106:H107"/>
  </mergeCells>
  <conditionalFormatting sqref="E160:E65536 E6:E8 E135:E145 E147:E149 E113:E115 E110:E111 E108 E117 E119:E125 E130:E132 E27:E34 E92:E95 E97:E100 E102:E106 E56:E62 E85:E88 E21:E25 E15:E19 E36:E38 E52:E54 E64:E72 E43:E49 E41 E76:E83 E13 E151:E154 E156:E157">
    <cfRule type="cellIs" priority="1" dxfId="6" operator="equal" stopIfTrue="1">
      <formula>"&lt;&lt;&lt;  Reference Required"</formula>
    </cfRule>
  </conditionalFormatting>
  <conditionalFormatting sqref="F6:H6">
    <cfRule type="cellIs" priority="2" dxfId="7" operator="equal" stopIfTrue="1">
      <formula>"&lt;&lt;&lt;  Reference Required"</formula>
    </cfRule>
  </conditionalFormatting>
  <conditionalFormatting sqref="F119:G125 H8:H125 F8:G8 F13:G13 F15:G19 F27:F34 F36:G38 F41:G41 F43:G49 F52:G54 F56:G62 F64:G72 F76:G83 F85:G88 F90:G90 F92:G95 F97:G100 F102:G104 F106:G106 F108:G108 F110:G111 F113:G115 F117:G117 H129:H158 F129:G132 F135:G145 F147:G149 G21:G34 F21:F25 G151:G157 F151:F154 F156:F157">
    <cfRule type="cellIs" priority="3" dxfId="6" operator="equal" stopIfTrue="1">
      <formula>"&lt;&lt;&lt; Reference Required"</formula>
    </cfRule>
  </conditionalFormatting>
  <conditionalFormatting sqref="G4:H5">
    <cfRule type="cellIs" priority="4" dxfId="2" operator="equal" stopIfTrue="1">
      <formula>"""DATA MISSING"""</formula>
    </cfRule>
  </conditionalFormatting>
  <conditionalFormatting sqref="F4:F5">
    <cfRule type="cellIs" priority="5" dxfId="2" operator="equal" stopIfTrue="1">
      <formula>"DATA MISSING"</formula>
    </cfRule>
    <cfRule type="cellIs" priority="6" dxfId="3" operator="equal" stopIfTrue="1">
      <formula>"NO ERROR"</formula>
    </cfRule>
  </conditionalFormatting>
  <printOptions horizontalCentered="1"/>
  <pageMargins left="0.25" right="0.25" top="0.5" bottom="0.75" header="0.5" footer="0.5"/>
  <pageSetup fitToHeight="27" horizontalDpi="2400" verticalDpi="2400" orientation="portrait" scale="68"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Sheet1"/>
  <dimension ref="A1:AI828"/>
  <sheetViews>
    <sheetView showGridLines="0" zoomScale="85" zoomScaleNormal="85" zoomScaleSheetLayoutView="85" zoomScalePageLayoutView="0" workbookViewId="0" topLeftCell="B76">
      <selection activeCell="I92" sqref="I92"/>
    </sheetView>
  </sheetViews>
  <sheetFormatPr defaultColWidth="0" defaultRowHeight="12.75" zeroHeight="1"/>
  <cols>
    <col min="1" max="1" width="3.28125" style="160" hidden="1" customWidth="1"/>
    <col min="2" max="2" width="6.140625" style="166" customWidth="1"/>
    <col min="3" max="3" width="1.1484375" style="166" customWidth="1"/>
    <col min="4" max="19" width="5.7109375" style="160" customWidth="1"/>
    <col min="20" max="20" width="5.7109375" style="141" customWidth="1"/>
    <col min="21" max="33" width="5.7109375" style="160" customWidth="1"/>
    <col min="34" max="34" width="1.7109375" style="160" customWidth="1"/>
    <col min="35" max="35" width="5.7109375" style="160" hidden="1" customWidth="1"/>
    <col min="36" max="16384" width="9.140625" style="160" hidden="1" customWidth="1"/>
  </cols>
  <sheetData>
    <row r="1" spans="1:33" s="281" customFormat="1" ht="15.75">
      <c r="A1" s="378" t="s">
        <v>356</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row>
    <row r="2" spans="1:33" s="281" customFormat="1" ht="15.75">
      <c r="A2" s="378" t="s">
        <v>354</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row>
    <row r="3" spans="1:33" s="281" customFormat="1" ht="16.5" thickBot="1">
      <c r="A3" s="372" t="s">
        <v>341</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row>
    <row r="4" spans="2:33" ht="18">
      <c r="B4" s="511"/>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3"/>
    </row>
    <row r="5" spans="2:33" ht="15">
      <c r="B5" s="321" t="str">
        <f>CONCATENATE("BIDDER:  ",'Workbook Instructions'!A6)</f>
        <v>BIDDER:  &lt;&lt;&lt; BIDDER'S NAME &gt;&gt;&gt;</v>
      </c>
      <c r="C5" s="161"/>
      <c r="D5" s="162"/>
      <c r="E5" s="162"/>
      <c r="F5" s="162"/>
      <c r="G5" s="162"/>
      <c r="H5" s="162"/>
      <c r="I5" s="162"/>
      <c r="J5" s="162"/>
      <c r="K5" s="163"/>
      <c r="L5" s="162"/>
      <c r="M5" s="162"/>
      <c r="N5" s="162"/>
      <c r="O5" s="162"/>
      <c r="P5" s="162"/>
      <c r="Q5" s="162"/>
      <c r="R5" s="162" t="str">
        <f>CONCATENATE("PROJECT NAME.:  ",J21)</f>
        <v>PROJECT NAME.:  &lt;&lt;&lt;project name&gt;&gt;&gt;</v>
      </c>
      <c r="S5" s="162"/>
      <c r="T5" s="163"/>
      <c r="U5" s="162"/>
      <c r="V5" s="162"/>
      <c r="W5" s="163"/>
      <c r="X5" s="163"/>
      <c r="Y5" s="163"/>
      <c r="Z5" s="163"/>
      <c r="AA5" s="162" t="str">
        <f>CONCATENATE("BIDDER'S NO.:  ",'Workbook Instructions'!A9)</f>
        <v>BIDDER'S NO.:  &lt;&lt;&lt; BIDDER'S BID NO &gt;&gt;&gt;</v>
      </c>
      <c r="AB5" s="163"/>
      <c r="AC5" s="163"/>
      <c r="AD5" s="163"/>
      <c r="AE5" s="163"/>
      <c r="AF5" s="163"/>
      <c r="AG5" s="164"/>
    </row>
    <row r="6" spans="2:33" ht="14.25">
      <c r="B6" s="165"/>
      <c r="T6" s="160"/>
      <c r="AG6" s="167"/>
    </row>
    <row r="7" spans="2:33" s="174" customFormat="1" ht="16.5" thickBot="1">
      <c r="B7" s="168"/>
      <c r="C7" s="169"/>
      <c r="D7" s="170" t="s">
        <v>244</v>
      </c>
      <c r="E7" s="171"/>
      <c r="F7" s="171"/>
      <c r="G7" s="171"/>
      <c r="H7" s="171"/>
      <c r="I7" s="171"/>
      <c r="J7" s="171"/>
      <c r="K7" s="171"/>
      <c r="L7" s="171"/>
      <c r="M7" s="171"/>
      <c r="N7" s="171"/>
      <c r="O7" s="171"/>
      <c r="P7" s="171"/>
      <c r="Q7" s="171"/>
      <c r="R7" s="171"/>
      <c r="S7" s="172"/>
      <c r="T7" s="171"/>
      <c r="U7" s="171"/>
      <c r="V7" s="171"/>
      <c r="W7" s="171"/>
      <c r="X7" s="171"/>
      <c r="Y7" s="171"/>
      <c r="Z7" s="171"/>
      <c r="AA7" s="171"/>
      <c r="AB7" s="171"/>
      <c r="AC7" s="171"/>
      <c r="AD7" s="171"/>
      <c r="AE7" s="171"/>
      <c r="AF7" s="171"/>
      <c r="AG7" s="173"/>
    </row>
    <row r="8" spans="2:33" ht="15">
      <c r="B8" s="175" t="s">
        <v>246</v>
      </c>
      <c r="C8" s="176"/>
      <c r="D8" s="163" t="s">
        <v>247</v>
      </c>
      <c r="E8" s="177"/>
      <c r="F8" s="177"/>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167"/>
    </row>
    <row r="9" spans="2:33" ht="15">
      <c r="B9" s="175"/>
      <c r="C9" s="176"/>
      <c r="E9" s="178"/>
      <c r="F9" s="178"/>
      <c r="G9" s="178"/>
      <c r="H9" s="178"/>
      <c r="I9" s="178"/>
      <c r="J9" s="178"/>
      <c r="K9" s="178"/>
      <c r="L9" s="178"/>
      <c r="M9" s="178"/>
      <c r="N9" s="178"/>
      <c r="O9" s="178"/>
      <c r="P9" s="178"/>
      <c r="Q9" s="178"/>
      <c r="R9" s="178"/>
      <c r="T9" s="160"/>
      <c r="AG9" s="167"/>
    </row>
    <row r="10" spans="2:33" ht="14.25">
      <c r="B10" s="165"/>
      <c r="D10" s="179" t="s">
        <v>318</v>
      </c>
      <c r="F10" s="163"/>
      <c r="G10" s="163"/>
      <c r="H10" s="163"/>
      <c r="I10" s="163"/>
      <c r="J10" s="163"/>
      <c r="K10" s="163"/>
      <c r="S10" s="162" t="s">
        <v>319</v>
      </c>
      <c r="T10" s="163"/>
      <c r="U10" s="163"/>
      <c r="V10" s="163"/>
      <c r="W10" s="163"/>
      <c r="X10" s="163"/>
      <c r="AG10" s="167"/>
    </row>
    <row r="11" spans="2:33" ht="30" customHeight="1">
      <c r="B11" s="175" t="s">
        <v>251</v>
      </c>
      <c r="C11" s="176"/>
      <c r="D11" s="180" t="s">
        <v>252</v>
      </c>
      <c r="E11" s="180"/>
      <c r="F11" s="180"/>
      <c r="G11" s="507"/>
      <c r="H11" s="507"/>
      <c r="I11" s="507"/>
      <c r="J11" s="507"/>
      <c r="K11" s="507"/>
      <c r="L11" s="507"/>
      <c r="M11" s="507"/>
      <c r="N11" s="507"/>
      <c r="O11" s="507"/>
      <c r="P11" s="507"/>
      <c r="Q11" s="507"/>
      <c r="S11" s="180" t="s">
        <v>252</v>
      </c>
      <c r="T11" s="180"/>
      <c r="U11" s="180"/>
      <c r="V11" s="507"/>
      <c r="W11" s="507"/>
      <c r="X11" s="507"/>
      <c r="Y11" s="507"/>
      <c r="Z11" s="507"/>
      <c r="AA11" s="507"/>
      <c r="AB11" s="507"/>
      <c r="AC11" s="507"/>
      <c r="AD11" s="507"/>
      <c r="AE11" s="507"/>
      <c r="AF11" s="507"/>
      <c r="AG11" s="167"/>
    </row>
    <row r="12" spans="2:33" ht="30" customHeight="1">
      <c r="B12" s="175"/>
      <c r="C12" s="176"/>
      <c r="D12" s="163" t="s">
        <v>247</v>
      </c>
      <c r="E12" s="180"/>
      <c r="F12" s="180"/>
      <c r="G12" s="507"/>
      <c r="H12" s="507"/>
      <c r="I12" s="507"/>
      <c r="J12" s="507"/>
      <c r="K12" s="507"/>
      <c r="L12" s="507"/>
      <c r="M12" s="507"/>
      <c r="N12" s="507"/>
      <c r="O12" s="507"/>
      <c r="P12" s="507"/>
      <c r="Q12" s="507"/>
      <c r="S12" s="163" t="s">
        <v>247</v>
      </c>
      <c r="T12" s="180"/>
      <c r="U12" s="180"/>
      <c r="V12" s="507"/>
      <c r="W12" s="507"/>
      <c r="X12" s="507"/>
      <c r="Y12" s="507"/>
      <c r="Z12" s="507"/>
      <c r="AA12" s="507"/>
      <c r="AB12" s="507"/>
      <c r="AC12" s="507"/>
      <c r="AD12" s="507"/>
      <c r="AE12" s="507"/>
      <c r="AF12" s="507"/>
      <c r="AG12" s="167"/>
    </row>
    <row r="13" spans="2:33" ht="14.25">
      <c r="B13" s="165"/>
      <c r="D13" s="180" t="s">
        <v>255</v>
      </c>
      <c r="E13" s="180"/>
      <c r="F13" s="180"/>
      <c r="G13" s="507"/>
      <c r="H13" s="507"/>
      <c r="I13" s="507"/>
      <c r="J13" s="507"/>
      <c r="K13" s="507"/>
      <c r="L13" s="507"/>
      <c r="M13" s="507"/>
      <c r="N13" s="507"/>
      <c r="O13" s="507"/>
      <c r="P13" s="507"/>
      <c r="Q13" s="507"/>
      <c r="S13" s="180" t="s">
        <v>255</v>
      </c>
      <c r="T13" s="180"/>
      <c r="U13" s="180"/>
      <c r="V13" s="507"/>
      <c r="W13" s="507"/>
      <c r="X13" s="507"/>
      <c r="Y13" s="507"/>
      <c r="Z13" s="507"/>
      <c r="AA13" s="507"/>
      <c r="AB13" s="507"/>
      <c r="AC13" s="507"/>
      <c r="AD13" s="507"/>
      <c r="AE13" s="507"/>
      <c r="AF13" s="507"/>
      <c r="AG13" s="167"/>
    </row>
    <row r="14" spans="2:33" ht="14.25">
      <c r="B14" s="165"/>
      <c r="D14" s="180" t="s">
        <v>257</v>
      </c>
      <c r="E14" s="180"/>
      <c r="F14" s="180"/>
      <c r="G14" s="507"/>
      <c r="H14" s="507"/>
      <c r="I14" s="507"/>
      <c r="J14" s="507"/>
      <c r="K14" s="507"/>
      <c r="L14" s="507"/>
      <c r="M14" s="507"/>
      <c r="N14" s="507"/>
      <c r="O14" s="507"/>
      <c r="P14" s="507"/>
      <c r="Q14" s="507"/>
      <c r="S14" s="180" t="s">
        <v>257</v>
      </c>
      <c r="T14" s="180"/>
      <c r="U14" s="180"/>
      <c r="V14" s="507"/>
      <c r="W14" s="507"/>
      <c r="X14" s="507"/>
      <c r="Y14" s="507"/>
      <c r="Z14" s="507"/>
      <c r="AA14" s="507"/>
      <c r="AB14" s="507"/>
      <c r="AC14" s="507"/>
      <c r="AD14" s="507"/>
      <c r="AE14" s="507"/>
      <c r="AF14" s="507"/>
      <c r="AG14" s="167"/>
    </row>
    <row r="15" spans="2:33" ht="14.25">
      <c r="B15" s="165"/>
      <c r="D15" s="180" t="s">
        <v>258</v>
      </c>
      <c r="E15" s="180"/>
      <c r="F15" s="180"/>
      <c r="G15" s="507"/>
      <c r="H15" s="507"/>
      <c r="I15" s="507"/>
      <c r="J15" s="507"/>
      <c r="K15" s="507"/>
      <c r="L15" s="507"/>
      <c r="M15" s="507"/>
      <c r="N15" s="507"/>
      <c r="O15" s="507"/>
      <c r="P15" s="507"/>
      <c r="Q15" s="507"/>
      <c r="S15" s="180" t="s">
        <v>258</v>
      </c>
      <c r="T15" s="180"/>
      <c r="U15" s="180"/>
      <c r="V15" s="507"/>
      <c r="W15" s="507"/>
      <c r="X15" s="507"/>
      <c r="Y15" s="507"/>
      <c r="Z15" s="507"/>
      <c r="AA15" s="507"/>
      <c r="AB15" s="507"/>
      <c r="AC15" s="507"/>
      <c r="AD15" s="507"/>
      <c r="AE15" s="507"/>
      <c r="AF15" s="507"/>
      <c r="AG15" s="167"/>
    </row>
    <row r="16" spans="2:33" ht="14.25">
      <c r="B16" s="165"/>
      <c r="D16" s="180" t="s">
        <v>259</v>
      </c>
      <c r="E16" s="180"/>
      <c r="F16" s="180"/>
      <c r="G16" s="507"/>
      <c r="H16" s="507"/>
      <c r="I16" s="507"/>
      <c r="J16" s="507"/>
      <c r="K16" s="507"/>
      <c r="L16" s="507"/>
      <c r="M16" s="507"/>
      <c r="N16" s="507"/>
      <c r="O16" s="507"/>
      <c r="P16" s="507"/>
      <c r="Q16" s="507"/>
      <c r="S16" s="180" t="s">
        <v>259</v>
      </c>
      <c r="T16" s="180"/>
      <c r="U16" s="180"/>
      <c r="V16" s="507"/>
      <c r="W16" s="507"/>
      <c r="X16" s="507"/>
      <c r="Y16" s="507"/>
      <c r="Z16" s="507"/>
      <c r="AA16" s="507"/>
      <c r="AB16" s="507"/>
      <c r="AC16" s="507"/>
      <c r="AD16" s="507"/>
      <c r="AE16" s="507"/>
      <c r="AF16" s="507"/>
      <c r="AG16" s="167"/>
    </row>
    <row r="17" spans="2:33" ht="14.25">
      <c r="B17" s="165"/>
      <c r="D17" s="180" t="s">
        <v>260</v>
      </c>
      <c r="E17" s="180"/>
      <c r="F17" s="180"/>
      <c r="G17" s="507"/>
      <c r="H17" s="507"/>
      <c r="I17" s="507"/>
      <c r="J17" s="507"/>
      <c r="K17" s="507"/>
      <c r="L17" s="507"/>
      <c r="M17" s="507"/>
      <c r="N17" s="507"/>
      <c r="O17" s="507"/>
      <c r="P17" s="507"/>
      <c r="Q17" s="507"/>
      <c r="S17" s="180" t="s">
        <v>260</v>
      </c>
      <c r="T17" s="180"/>
      <c r="U17" s="180"/>
      <c r="V17" s="507"/>
      <c r="W17" s="507"/>
      <c r="X17" s="507"/>
      <c r="Y17" s="507"/>
      <c r="Z17" s="507"/>
      <c r="AA17" s="507"/>
      <c r="AB17" s="507"/>
      <c r="AC17" s="507"/>
      <c r="AD17" s="507"/>
      <c r="AE17" s="507"/>
      <c r="AF17" s="507"/>
      <c r="AG17" s="167"/>
    </row>
    <row r="18" spans="2:33" ht="14.25">
      <c r="B18" s="165"/>
      <c r="D18" s="180" t="s">
        <v>261</v>
      </c>
      <c r="E18" s="180"/>
      <c r="F18" s="180"/>
      <c r="G18" s="507"/>
      <c r="H18" s="507"/>
      <c r="I18" s="507"/>
      <c r="J18" s="507"/>
      <c r="K18" s="507"/>
      <c r="L18" s="507"/>
      <c r="M18" s="507"/>
      <c r="N18" s="507"/>
      <c r="O18" s="507"/>
      <c r="P18" s="507"/>
      <c r="Q18" s="507"/>
      <c r="S18" s="180" t="s">
        <v>261</v>
      </c>
      <c r="T18" s="180"/>
      <c r="U18" s="180"/>
      <c r="V18" s="507"/>
      <c r="W18" s="507"/>
      <c r="X18" s="507"/>
      <c r="Y18" s="507"/>
      <c r="Z18" s="507"/>
      <c r="AA18" s="507"/>
      <c r="AB18" s="507"/>
      <c r="AC18" s="507"/>
      <c r="AD18" s="507"/>
      <c r="AE18" s="507"/>
      <c r="AF18" s="507"/>
      <c r="AG18" s="167"/>
    </row>
    <row r="19" spans="2:33" ht="14.25">
      <c r="B19" s="165"/>
      <c r="AG19" s="167"/>
    </row>
    <row r="20" spans="2:33" ht="16.5" thickBot="1">
      <c r="B20" s="168"/>
      <c r="C20" s="169"/>
      <c r="D20" s="170" t="s">
        <v>262</v>
      </c>
      <c r="E20" s="171"/>
      <c r="F20" s="171"/>
      <c r="G20" s="171"/>
      <c r="H20" s="171"/>
      <c r="I20" s="171"/>
      <c r="J20" s="171"/>
      <c r="K20" s="171"/>
      <c r="L20" s="171"/>
      <c r="M20" s="171"/>
      <c r="N20" s="171"/>
      <c r="O20" s="171"/>
      <c r="P20" s="171"/>
      <c r="Q20" s="171"/>
      <c r="R20" s="171"/>
      <c r="S20" s="172"/>
      <c r="T20" s="143"/>
      <c r="U20" s="172"/>
      <c r="V20" s="172"/>
      <c r="W20" s="172"/>
      <c r="X20" s="172"/>
      <c r="Y20" s="172"/>
      <c r="Z20" s="172"/>
      <c r="AA20" s="172"/>
      <c r="AB20" s="172"/>
      <c r="AC20" s="172"/>
      <c r="AD20" s="172"/>
      <c r="AE20" s="172"/>
      <c r="AF20" s="172"/>
      <c r="AG20" s="181"/>
    </row>
    <row r="21" spans="2:33" ht="15">
      <c r="B21" s="182" t="s">
        <v>263</v>
      </c>
      <c r="C21" s="183"/>
      <c r="D21" s="183" t="s">
        <v>264</v>
      </c>
      <c r="E21" s="183"/>
      <c r="F21" s="183"/>
      <c r="G21" s="183"/>
      <c r="H21" s="183"/>
      <c r="I21" s="183"/>
      <c r="J21" s="509" t="s">
        <v>339</v>
      </c>
      <c r="K21" s="509"/>
      <c r="L21" s="509"/>
      <c r="M21" s="509"/>
      <c r="N21" s="509"/>
      <c r="O21" s="509"/>
      <c r="P21" s="509"/>
      <c r="Q21" s="509"/>
      <c r="R21" s="509"/>
      <c r="AG21" s="167"/>
    </row>
    <row r="22" spans="2:33" ht="15">
      <c r="B22" s="175" t="s">
        <v>205</v>
      </c>
      <c r="C22" s="184"/>
      <c r="D22" s="510" t="s">
        <v>265</v>
      </c>
      <c r="E22" s="510"/>
      <c r="F22" s="510"/>
      <c r="G22" s="510"/>
      <c r="H22" s="510"/>
      <c r="I22" s="510"/>
      <c r="J22" s="533" t="str">
        <f>+'Workbook Instructions'!A9</f>
        <v>&lt;&lt;&lt; BIDDER'S BID NO &gt;&gt;&gt;</v>
      </c>
      <c r="K22" s="533"/>
      <c r="L22" s="533"/>
      <c r="M22" s="533"/>
      <c r="N22" s="533"/>
      <c r="O22" s="533"/>
      <c r="P22" s="533"/>
      <c r="Q22" s="533"/>
      <c r="R22" s="533"/>
      <c r="AG22" s="167"/>
    </row>
    <row r="23" spans="2:33" ht="15">
      <c r="B23" s="175" t="s">
        <v>206</v>
      </c>
      <c r="C23" s="184"/>
      <c r="D23" s="510" t="s">
        <v>335</v>
      </c>
      <c r="E23" s="510"/>
      <c r="F23" s="510"/>
      <c r="G23" s="510"/>
      <c r="H23" s="510"/>
      <c r="I23" s="510"/>
      <c r="J23" s="507" t="s">
        <v>332</v>
      </c>
      <c r="K23" s="507"/>
      <c r="L23" s="507"/>
      <c r="M23" s="507"/>
      <c r="N23" s="507"/>
      <c r="O23" s="507"/>
      <c r="P23" s="507"/>
      <c r="Q23" s="507"/>
      <c r="R23" s="507"/>
      <c r="AG23" s="167"/>
    </row>
    <row r="24" spans="2:33" ht="15">
      <c r="B24" s="175" t="s">
        <v>207</v>
      </c>
      <c r="C24" s="184"/>
      <c r="D24" s="510" t="s">
        <v>266</v>
      </c>
      <c r="E24" s="510"/>
      <c r="F24" s="510"/>
      <c r="G24" s="510"/>
      <c r="H24" s="510"/>
      <c r="I24" s="510"/>
      <c r="J24" s="507"/>
      <c r="K24" s="507"/>
      <c r="L24" s="507"/>
      <c r="M24" s="507"/>
      <c r="N24" s="507"/>
      <c r="O24" s="507"/>
      <c r="P24" s="507"/>
      <c r="Q24" s="507"/>
      <c r="R24" s="507"/>
      <c r="AG24" s="167"/>
    </row>
    <row r="25" spans="2:33" ht="14.25">
      <c r="B25" s="165"/>
      <c r="C25" s="186"/>
      <c r="D25" s="510" t="s">
        <v>267</v>
      </c>
      <c r="E25" s="510"/>
      <c r="F25" s="510"/>
      <c r="G25" s="510"/>
      <c r="H25" s="510"/>
      <c r="I25" s="510"/>
      <c r="J25" s="507"/>
      <c r="K25" s="507"/>
      <c r="L25" s="507"/>
      <c r="M25" s="507"/>
      <c r="N25" s="507"/>
      <c r="O25" s="507"/>
      <c r="P25" s="507"/>
      <c r="Q25" s="507"/>
      <c r="R25" s="507"/>
      <c r="AG25" s="167"/>
    </row>
    <row r="26" spans="2:33" ht="14.25">
      <c r="B26" s="165"/>
      <c r="C26" s="186"/>
      <c r="D26" s="510" t="s">
        <v>268</v>
      </c>
      <c r="E26" s="510"/>
      <c r="F26" s="510"/>
      <c r="G26" s="510"/>
      <c r="H26" s="510"/>
      <c r="I26" s="510"/>
      <c r="J26" s="507"/>
      <c r="K26" s="507"/>
      <c r="L26" s="507"/>
      <c r="M26" s="507"/>
      <c r="N26" s="507"/>
      <c r="O26" s="507"/>
      <c r="P26" s="507"/>
      <c r="Q26" s="507"/>
      <c r="R26" s="507"/>
      <c r="AG26" s="167"/>
    </row>
    <row r="27" spans="2:33" ht="14.25">
      <c r="B27" s="165"/>
      <c r="D27" s="185"/>
      <c r="E27" s="185"/>
      <c r="F27" s="185"/>
      <c r="AG27" s="167"/>
    </row>
    <row r="28" spans="2:33" ht="15">
      <c r="B28" s="175" t="s">
        <v>208</v>
      </c>
      <c r="C28" s="176"/>
      <c r="D28" s="163" t="s">
        <v>269</v>
      </c>
      <c r="E28" s="163"/>
      <c r="F28" s="163"/>
      <c r="G28" s="163"/>
      <c r="H28" s="163"/>
      <c r="AG28" s="167"/>
    </row>
    <row r="29" spans="2:33" ht="14.25" customHeight="1">
      <c r="B29" s="165"/>
      <c r="D29" s="246"/>
      <c r="E29" s="247"/>
      <c r="F29" s="187" t="s">
        <v>270</v>
      </c>
      <c r="AG29" s="167"/>
    </row>
    <row r="30" spans="2:33" ht="14.25" customHeight="1">
      <c r="B30" s="165"/>
      <c r="D30" s="246"/>
      <c r="E30" s="247"/>
      <c r="F30" s="187" t="s">
        <v>271</v>
      </c>
      <c r="AG30" s="167"/>
    </row>
    <row r="31" spans="2:33" ht="14.25">
      <c r="B31" s="165"/>
      <c r="AG31" s="167"/>
    </row>
    <row r="32" spans="2:33" ht="16.5" thickBot="1">
      <c r="B32" s="188" t="s">
        <v>209</v>
      </c>
      <c r="C32" s="189"/>
      <c r="D32" s="170" t="s">
        <v>272</v>
      </c>
      <c r="E32" s="172"/>
      <c r="F32" s="172"/>
      <c r="G32" s="172"/>
      <c r="H32" s="172"/>
      <c r="I32" s="172"/>
      <c r="J32" s="172"/>
      <c r="K32" s="172"/>
      <c r="L32" s="172"/>
      <c r="M32" s="172"/>
      <c r="N32" s="172"/>
      <c r="O32" s="172"/>
      <c r="P32" s="172"/>
      <c r="Q32" s="172"/>
      <c r="R32" s="172"/>
      <c r="S32" s="172"/>
      <c r="W32" s="172"/>
      <c r="X32" s="172"/>
      <c r="Y32" s="172"/>
      <c r="Z32" s="172"/>
      <c r="AG32" s="167"/>
    </row>
    <row r="33" spans="2:33" ht="30" customHeight="1">
      <c r="B33" s="165"/>
      <c r="D33" s="163" t="s">
        <v>273</v>
      </c>
      <c r="E33" s="163"/>
      <c r="F33" s="177"/>
      <c r="G33" s="497"/>
      <c r="H33" s="497"/>
      <c r="I33" s="497"/>
      <c r="J33" s="497"/>
      <c r="K33" s="497"/>
      <c r="L33" s="497"/>
      <c r="M33" s="497"/>
      <c r="N33" s="163" t="s">
        <v>274</v>
      </c>
      <c r="O33" s="163"/>
      <c r="P33" s="177"/>
      <c r="Q33" s="497"/>
      <c r="R33" s="497"/>
      <c r="S33" s="497"/>
      <c r="T33" s="497"/>
      <c r="U33" s="497"/>
      <c r="V33" s="497"/>
      <c r="W33" s="497"/>
      <c r="X33" s="163" t="s">
        <v>275</v>
      </c>
      <c r="Y33" s="163"/>
      <c r="Z33" s="177"/>
      <c r="AA33" s="497"/>
      <c r="AB33" s="497"/>
      <c r="AC33" s="497"/>
      <c r="AD33" s="497"/>
      <c r="AE33" s="497"/>
      <c r="AF33" s="497"/>
      <c r="AG33" s="498"/>
    </row>
    <row r="34" spans="2:33" ht="30" customHeight="1">
      <c r="B34" s="165"/>
      <c r="D34" s="180" t="s">
        <v>276</v>
      </c>
      <c r="E34" s="180"/>
      <c r="F34" s="180"/>
      <c r="G34" s="527"/>
      <c r="H34" s="527"/>
      <c r="I34" s="527"/>
      <c r="J34" s="527"/>
      <c r="K34" s="527"/>
      <c r="L34" s="527"/>
      <c r="M34" s="527"/>
      <c r="N34" s="180" t="s">
        <v>276</v>
      </c>
      <c r="O34" s="180"/>
      <c r="P34" s="180"/>
      <c r="Q34" s="527"/>
      <c r="R34" s="527"/>
      <c r="S34" s="527"/>
      <c r="T34" s="527"/>
      <c r="U34" s="527"/>
      <c r="V34" s="527"/>
      <c r="W34" s="527"/>
      <c r="X34" s="180" t="s">
        <v>276</v>
      </c>
      <c r="Y34" s="180"/>
      <c r="Z34" s="180"/>
      <c r="AA34" s="527"/>
      <c r="AB34" s="527"/>
      <c r="AC34" s="527"/>
      <c r="AD34" s="527"/>
      <c r="AE34" s="527"/>
      <c r="AF34" s="527"/>
      <c r="AG34" s="541"/>
    </row>
    <row r="35" spans="2:33" ht="14.25">
      <c r="B35" s="165"/>
      <c r="D35" s="180" t="s">
        <v>255</v>
      </c>
      <c r="E35" s="180"/>
      <c r="F35" s="180"/>
      <c r="G35" s="507"/>
      <c r="H35" s="507"/>
      <c r="I35" s="507"/>
      <c r="J35" s="507"/>
      <c r="K35" s="507"/>
      <c r="L35" s="507"/>
      <c r="M35" s="507"/>
      <c r="N35" s="180" t="s">
        <v>255</v>
      </c>
      <c r="O35" s="180"/>
      <c r="P35" s="180"/>
      <c r="Q35" s="507"/>
      <c r="R35" s="507"/>
      <c r="S35" s="507"/>
      <c r="T35" s="507"/>
      <c r="U35" s="507"/>
      <c r="V35" s="507"/>
      <c r="W35" s="507"/>
      <c r="X35" s="180" t="s">
        <v>255</v>
      </c>
      <c r="Y35" s="180"/>
      <c r="Z35" s="180"/>
      <c r="AA35" s="507"/>
      <c r="AB35" s="507"/>
      <c r="AC35" s="507"/>
      <c r="AD35" s="507"/>
      <c r="AE35" s="507"/>
      <c r="AF35" s="507"/>
      <c r="AG35" s="530"/>
    </row>
    <row r="36" spans="2:33" ht="14.25">
      <c r="B36" s="165"/>
      <c r="D36" s="180" t="s">
        <v>257</v>
      </c>
      <c r="E36" s="180"/>
      <c r="F36" s="180"/>
      <c r="G36" s="507"/>
      <c r="H36" s="507"/>
      <c r="I36" s="507"/>
      <c r="J36" s="507"/>
      <c r="K36" s="507"/>
      <c r="L36" s="507"/>
      <c r="M36" s="507"/>
      <c r="N36" s="180" t="s">
        <v>257</v>
      </c>
      <c r="O36" s="180"/>
      <c r="P36" s="180"/>
      <c r="Q36" s="507"/>
      <c r="R36" s="507"/>
      <c r="S36" s="507"/>
      <c r="T36" s="507"/>
      <c r="U36" s="507"/>
      <c r="V36" s="507"/>
      <c r="W36" s="507"/>
      <c r="X36" s="180" t="s">
        <v>257</v>
      </c>
      <c r="Y36" s="180"/>
      <c r="Z36" s="180"/>
      <c r="AA36" s="507"/>
      <c r="AB36" s="507"/>
      <c r="AC36" s="507"/>
      <c r="AD36" s="507"/>
      <c r="AE36" s="507"/>
      <c r="AF36" s="507"/>
      <c r="AG36" s="530"/>
    </row>
    <row r="37" spans="2:33" ht="14.25">
      <c r="B37" s="165"/>
      <c r="D37" s="180" t="s">
        <v>268</v>
      </c>
      <c r="E37" s="180"/>
      <c r="F37" s="180"/>
      <c r="G37" s="507"/>
      <c r="H37" s="507"/>
      <c r="I37" s="507"/>
      <c r="J37" s="507"/>
      <c r="K37" s="507"/>
      <c r="L37" s="507"/>
      <c r="M37" s="507"/>
      <c r="N37" s="180" t="s">
        <v>268</v>
      </c>
      <c r="O37" s="180"/>
      <c r="P37" s="180"/>
      <c r="Q37" s="507"/>
      <c r="R37" s="507"/>
      <c r="S37" s="507"/>
      <c r="T37" s="507"/>
      <c r="U37" s="507"/>
      <c r="V37" s="507"/>
      <c r="W37" s="507"/>
      <c r="X37" s="180" t="s">
        <v>268</v>
      </c>
      <c r="Y37" s="180"/>
      <c r="Z37" s="180"/>
      <c r="AA37" s="507"/>
      <c r="AB37" s="507"/>
      <c r="AC37" s="507"/>
      <c r="AD37" s="507"/>
      <c r="AE37" s="507"/>
      <c r="AF37" s="507"/>
      <c r="AG37" s="530"/>
    </row>
    <row r="38" spans="2:33" ht="14.25">
      <c r="B38" s="165"/>
      <c r="D38" s="180" t="s">
        <v>259</v>
      </c>
      <c r="E38" s="180"/>
      <c r="F38" s="180"/>
      <c r="G38" s="507"/>
      <c r="H38" s="507"/>
      <c r="I38" s="507"/>
      <c r="J38" s="507"/>
      <c r="K38" s="507"/>
      <c r="L38" s="507"/>
      <c r="M38" s="507"/>
      <c r="N38" s="180" t="s">
        <v>259</v>
      </c>
      <c r="O38" s="180"/>
      <c r="P38" s="180"/>
      <c r="Q38" s="507"/>
      <c r="R38" s="507"/>
      <c r="S38" s="507"/>
      <c r="T38" s="507"/>
      <c r="U38" s="507"/>
      <c r="V38" s="507"/>
      <c r="W38" s="507"/>
      <c r="X38" s="180" t="s">
        <v>259</v>
      </c>
      <c r="Y38" s="180"/>
      <c r="Z38" s="180"/>
      <c r="AA38" s="507"/>
      <c r="AB38" s="507"/>
      <c r="AC38" s="507"/>
      <c r="AD38" s="507"/>
      <c r="AE38" s="507"/>
      <c r="AF38" s="507"/>
      <c r="AG38" s="530"/>
    </row>
    <row r="39" spans="2:33" ht="14.25">
      <c r="B39" s="165"/>
      <c r="D39" s="180" t="s">
        <v>261</v>
      </c>
      <c r="E39" s="180"/>
      <c r="F39" s="180"/>
      <c r="G39" s="507"/>
      <c r="H39" s="507"/>
      <c r="I39" s="507"/>
      <c r="J39" s="507"/>
      <c r="K39" s="507"/>
      <c r="L39" s="507"/>
      <c r="M39" s="507"/>
      <c r="N39" s="180" t="s">
        <v>261</v>
      </c>
      <c r="O39" s="180"/>
      <c r="P39" s="180"/>
      <c r="Q39" s="507"/>
      <c r="R39" s="507"/>
      <c r="S39" s="507"/>
      <c r="T39" s="507"/>
      <c r="U39" s="507"/>
      <c r="V39" s="507"/>
      <c r="W39" s="507"/>
      <c r="X39" s="180" t="s">
        <v>261</v>
      </c>
      <c r="Y39" s="180"/>
      <c r="Z39" s="180"/>
      <c r="AA39" s="507"/>
      <c r="AB39" s="507"/>
      <c r="AC39" s="507"/>
      <c r="AD39" s="507"/>
      <c r="AE39" s="507"/>
      <c r="AF39" s="507"/>
      <c r="AG39" s="530"/>
    </row>
    <row r="40" spans="2:33" ht="14.25">
      <c r="B40" s="165"/>
      <c r="D40" s="180" t="s">
        <v>277</v>
      </c>
      <c r="E40" s="180"/>
      <c r="F40" s="180"/>
      <c r="G40" s="507"/>
      <c r="H40" s="507"/>
      <c r="I40" s="507"/>
      <c r="J40" s="507"/>
      <c r="K40" s="507"/>
      <c r="L40" s="507"/>
      <c r="M40" s="507"/>
      <c r="N40" s="180" t="s">
        <v>277</v>
      </c>
      <c r="O40" s="180"/>
      <c r="P40" s="180"/>
      <c r="Q40" s="507"/>
      <c r="R40" s="507"/>
      <c r="S40" s="507"/>
      <c r="T40" s="507"/>
      <c r="U40" s="507"/>
      <c r="V40" s="507"/>
      <c r="W40" s="507"/>
      <c r="X40" s="180" t="s">
        <v>277</v>
      </c>
      <c r="Y40" s="180"/>
      <c r="Z40" s="180"/>
      <c r="AA40" s="507"/>
      <c r="AB40" s="507"/>
      <c r="AC40" s="507"/>
      <c r="AD40" s="507"/>
      <c r="AE40" s="507"/>
      <c r="AF40" s="507"/>
      <c r="AG40" s="530"/>
    </row>
    <row r="41" spans="2:33" ht="14.25">
      <c r="B41" s="165"/>
      <c r="AG41" s="167"/>
    </row>
    <row r="42" spans="2:33" ht="16.5" thickBot="1">
      <c r="B42" s="188" t="s">
        <v>211</v>
      </c>
      <c r="C42" s="189"/>
      <c r="D42" s="170" t="s">
        <v>278</v>
      </c>
      <c r="E42" s="172"/>
      <c r="F42" s="172"/>
      <c r="G42" s="172"/>
      <c r="H42" s="172"/>
      <c r="I42" s="172"/>
      <c r="J42" s="172"/>
      <c r="K42" s="172"/>
      <c r="L42" s="172"/>
      <c r="M42" s="172"/>
      <c r="N42" s="172"/>
      <c r="O42" s="172"/>
      <c r="P42" s="172"/>
      <c r="Q42" s="172"/>
      <c r="R42" s="172"/>
      <c r="S42" s="172"/>
      <c r="T42" s="143"/>
      <c r="U42" s="172"/>
      <c r="V42" s="172"/>
      <c r="W42" s="172"/>
      <c r="X42" s="172"/>
      <c r="Y42" s="172"/>
      <c r="Z42" s="172"/>
      <c r="AA42" s="172"/>
      <c r="AB42" s="172"/>
      <c r="AC42" s="172"/>
      <c r="AD42" s="172"/>
      <c r="AE42" s="172"/>
      <c r="AF42" s="172"/>
      <c r="AG42" s="181"/>
    </row>
    <row r="43" spans="2:33" ht="17.25" customHeight="1">
      <c r="B43" s="190" t="s">
        <v>212</v>
      </c>
      <c r="C43" s="176"/>
      <c r="D43" s="514" t="s">
        <v>320</v>
      </c>
      <c r="E43" s="514"/>
      <c r="F43" s="514"/>
      <c r="G43" s="514"/>
      <c r="H43" s="514"/>
      <c r="I43" s="514"/>
      <c r="J43" s="514"/>
      <c r="K43" s="514"/>
      <c r="L43" s="517"/>
      <c r="M43" s="517"/>
      <c r="N43" s="191"/>
      <c r="O43" s="191"/>
      <c r="P43" s="191"/>
      <c r="Q43" s="191"/>
      <c r="R43" s="191"/>
      <c r="S43" s="191"/>
      <c r="T43" s="191"/>
      <c r="U43" s="191"/>
      <c r="V43" s="191"/>
      <c r="W43" s="191"/>
      <c r="X43" s="141"/>
      <c r="AG43" s="167"/>
    </row>
    <row r="44" spans="2:33" ht="17.25" customHeight="1">
      <c r="B44" s="192" t="s">
        <v>213</v>
      </c>
      <c r="C44" s="176"/>
      <c r="D44" s="515" t="s">
        <v>321</v>
      </c>
      <c r="E44" s="515"/>
      <c r="F44" s="515"/>
      <c r="G44" s="515"/>
      <c r="H44" s="515"/>
      <c r="I44" s="515"/>
      <c r="J44" s="515"/>
      <c r="K44" s="515"/>
      <c r="L44" s="518"/>
      <c r="M44" s="518"/>
      <c r="N44" s="191"/>
      <c r="O44" s="191"/>
      <c r="P44" s="191"/>
      <c r="Q44" s="191"/>
      <c r="R44" s="191"/>
      <c r="S44" s="191"/>
      <c r="T44" s="191"/>
      <c r="U44" s="191"/>
      <c r="V44" s="191"/>
      <c r="W44" s="191"/>
      <c r="X44" s="141"/>
      <c r="AG44" s="167"/>
    </row>
    <row r="45" spans="2:33" ht="17.25" customHeight="1">
      <c r="B45" s="175" t="s">
        <v>214</v>
      </c>
      <c r="C45" s="176"/>
      <c r="D45" s="515" t="s">
        <v>279</v>
      </c>
      <c r="E45" s="515"/>
      <c r="F45" s="515"/>
      <c r="G45" s="515"/>
      <c r="H45" s="515"/>
      <c r="I45" s="515"/>
      <c r="J45" s="515"/>
      <c r="K45" s="515"/>
      <c r="L45" s="521"/>
      <c r="M45" s="521"/>
      <c r="N45" s="191"/>
      <c r="O45" s="191"/>
      <c r="P45" s="191"/>
      <c r="Q45" s="191"/>
      <c r="R45" s="191"/>
      <c r="S45" s="191"/>
      <c r="T45" s="191"/>
      <c r="U45" s="191"/>
      <c r="V45" s="191"/>
      <c r="W45" s="191"/>
      <c r="X45" s="141"/>
      <c r="AG45" s="167"/>
    </row>
    <row r="46" spans="2:33" ht="17.25" customHeight="1">
      <c r="B46" s="175" t="s">
        <v>216</v>
      </c>
      <c r="C46" s="176"/>
      <c r="D46" s="515" t="s">
        <v>280</v>
      </c>
      <c r="E46" s="515"/>
      <c r="F46" s="515"/>
      <c r="G46" s="515"/>
      <c r="H46" s="515"/>
      <c r="I46" s="515"/>
      <c r="J46" s="515"/>
      <c r="K46" s="515"/>
      <c r="L46" s="521"/>
      <c r="M46" s="521"/>
      <c r="N46" s="191"/>
      <c r="O46" s="191"/>
      <c r="P46" s="191"/>
      <c r="Q46" s="191"/>
      <c r="R46" s="191"/>
      <c r="S46" s="191"/>
      <c r="T46" s="191"/>
      <c r="U46" s="191"/>
      <c r="V46" s="191"/>
      <c r="W46" s="191"/>
      <c r="X46" s="141"/>
      <c r="AG46" s="167"/>
    </row>
    <row r="47" spans="2:33" ht="17.25" customHeight="1">
      <c r="B47" s="193" t="s">
        <v>218</v>
      </c>
      <c r="C47" s="194"/>
      <c r="D47" s="515" t="s">
        <v>281</v>
      </c>
      <c r="E47" s="515"/>
      <c r="F47" s="515"/>
      <c r="G47" s="515"/>
      <c r="H47" s="515"/>
      <c r="I47" s="515"/>
      <c r="J47" s="515"/>
      <c r="K47" s="515"/>
      <c r="L47" s="521"/>
      <c r="M47" s="521"/>
      <c r="N47" s="191"/>
      <c r="O47" s="191"/>
      <c r="P47" s="191"/>
      <c r="Q47" s="191"/>
      <c r="R47" s="191"/>
      <c r="S47" s="191"/>
      <c r="T47" s="191"/>
      <c r="U47" s="191"/>
      <c r="V47" s="191"/>
      <c r="W47" s="191"/>
      <c r="X47" s="141"/>
      <c r="AG47" s="167"/>
    </row>
    <row r="48" spans="2:33" ht="17.25" customHeight="1">
      <c r="B48" s="193" t="s">
        <v>219</v>
      </c>
      <c r="C48" s="194"/>
      <c r="D48" s="515" t="s">
        <v>282</v>
      </c>
      <c r="E48" s="515"/>
      <c r="F48" s="515"/>
      <c r="G48" s="515"/>
      <c r="H48" s="515"/>
      <c r="I48" s="515"/>
      <c r="J48" s="515"/>
      <c r="K48" s="515"/>
      <c r="L48" s="521"/>
      <c r="M48" s="521"/>
      <c r="N48" s="191"/>
      <c r="O48" s="191"/>
      <c r="P48" s="191"/>
      <c r="Q48" s="191"/>
      <c r="R48" s="191"/>
      <c r="S48" s="191"/>
      <c r="T48" s="191"/>
      <c r="U48" s="191"/>
      <c r="V48" s="191"/>
      <c r="W48" s="191"/>
      <c r="X48" s="141"/>
      <c r="AG48" s="167"/>
    </row>
    <row r="49" spans="2:33" ht="17.25" customHeight="1">
      <c r="B49" s="193" t="s">
        <v>221</v>
      </c>
      <c r="C49" s="194"/>
      <c r="D49" s="516" t="s">
        <v>328</v>
      </c>
      <c r="E49" s="516"/>
      <c r="F49" s="516"/>
      <c r="G49" s="516"/>
      <c r="H49" s="516"/>
      <c r="I49" s="516"/>
      <c r="J49" s="516"/>
      <c r="K49" s="516"/>
      <c r="L49" s="195"/>
      <c r="AG49" s="167"/>
    </row>
    <row r="50" spans="2:33" ht="15">
      <c r="B50" s="193"/>
      <c r="C50" s="194"/>
      <c r="F50" s="196" t="s">
        <v>2</v>
      </c>
      <c r="G50" s="508"/>
      <c r="H50" s="508"/>
      <c r="K50" s="196" t="s">
        <v>3</v>
      </c>
      <c r="L50" s="508"/>
      <c r="M50" s="508"/>
      <c r="P50" s="196" t="s">
        <v>4</v>
      </c>
      <c r="Q50" s="508"/>
      <c r="R50" s="508"/>
      <c r="T50" s="160"/>
      <c r="U50" s="141"/>
      <c r="AG50" s="167"/>
    </row>
    <row r="51" spans="2:33" ht="15">
      <c r="B51" s="193"/>
      <c r="C51" s="194"/>
      <c r="F51" s="196">
        <v>2</v>
      </c>
      <c r="G51" s="504"/>
      <c r="H51" s="504"/>
      <c r="K51" s="196">
        <v>12</v>
      </c>
      <c r="L51" s="504"/>
      <c r="M51" s="504"/>
      <c r="P51" s="196">
        <v>22</v>
      </c>
      <c r="Q51" s="504"/>
      <c r="R51" s="504"/>
      <c r="T51" s="160"/>
      <c r="U51" s="141"/>
      <c r="AG51" s="167"/>
    </row>
    <row r="52" spans="2:33" ht="15">
      <c r="B52" s="193"/>
      <c r="C52" s="194"/>
      <c r="F52" s="196">
        <v>3</v>
      </c>
      <c r="G52" s="504"/>
      <c r="H52" s="504"/>
      <c r="K52" s="196">
        <v>13</v>
      </c>
      <c r="L52" s="504"/>
      <c r="M52" s="504"/>
      <c r="P52" s="196">
        <v>23</v>
      </c>
      <c r="Q52" s="504"/>
      <c r="R52" s="504"/>
      <c r="T52" s="160"/>
      <c r="U52" s="141"/>
      <c r="AG52" s="167"/>
    </row>
    <row r="53" spans="2:33" ht="15">
      <c r="B53" s="193"/>
      <c r="C53" s="194"/>
      <c r="F53" s="196">
        <v>4</v>
      </c>
      <c r="G53" s="504"/>
      <c r="H53" s="504"/>
      <c r="K53" s="196">
        <v>14</v>
      </c>
      <c r="L53" s="504"/>
      <c r="M53" s="504"/>
      <c r="P53" s="196">
        <v>24</v>
      </c>
      <c r="Q53" s="504"/>
      <c r="R53" s="504"/>
      <c r="T53" s="160"/>
      <c r="U53" s="141"/>
      <c r="AG53" s="167"/>
    </row>
    <row r="54" spans="2:33" ht="15">
      <c r="B54" s="193"/>
      <c r="C54" s="194"/>
      <c r="F54" s="196">
        <v>5</v>
      </c>
      <c r="G54" s="504"/>
      <c r="H54" s="504"/>
      <c r="K54" s="196">
        <v>15</v>
      </c>
      <c r="L54" s="504"/>
      <c r="M54" s="504"/>
      <c r="P54" s="196">
        <v>25</v>
      </c>
      <c r="Q54" s="504"/>
      <c r="R54" s="504"/>
      <c r="T54" s="160"/>
      <c r="U54" s="141"/>
      <c r="AG54" s="167"/>
    </row>
    <row r="55" spans="2:33" ht="15">
      <c r="B55" s="193"/>
      <c r="C55" s="194"/>
      <c r="F55" s="196">
        <v>6</v>
      </c>
      <c r="G55" s="504"/>
      <c r="H55" s="504"/>
      <c r="K55" s="196">
        <v>16</v>
      </c>
      <c r="L55" s="504"/>
      <c r="M55" s="504"/>
      <c r="P55" s="196">
        <v>26</v>
      </c>
      <c r="Q55" s="504"/>
      <c r="R55" s="504"/>
      <c r="T55" s="160"/>
      <c r="U55" s="141"/>
      <c r="AG55" s="167"/>
    </row>
    <row r="56" spans="2:33" ht="15">
      <c r="B56" s="193"/>
      <c r="C56" s="194"/>
      <c r="F56" s="196">
        <v>7</v>
      </c>
      <c r="G56" s="504"/>
      <c r="H56" s="504"/>
      <c r="K56" s="196">
        <v>17</v>
      </c>
      <c r="L56" s="504"/>
      <c r="M56" s="504"/>
      <c r="P56" s="196">
        <v>27</v>
      </c>
      <c r="Q56" s="504"/>
      <c r="R56" s="504"/>
      <c r="T56" s="160"/>
      <c r="U56" s="141"/>
      <c r="AG56" s="167"/>
    </row>
    <row r="57" spans="2:33" ht="15">
      <c r="B57" s="193"/>
      <c r="C57" s="194"/>
      <c r="F57" s="196">
        <v>8</v>
      </c>
      <c r="G57" s="504"/>
      <c r="H57" s="504"/>
      <c r="K57" s="196">
        <v>18</v>
      </c>
      <c r="L57" s="504"/>
      <c r="M57" s="504"/>
      <c r="P57" s="196">
        <v>28</v>
      </c>
      <c r="Q57" s="504"/>
      <c r="R57" s="504"/>
      <c r="T57" s="160"/>
      <c r="U57" s="141"/>
      <c r="AG57" s="167"/>
    </row>
    <row r="58" spans="2:33" ht="15">
      <c r="B58" s="193"/>
      <c r="C58" s="194"/>
      <c r="F58" s="196">
        <v>9</v>
      </c>
      <c r="G58" s="504"/>
      <c r="H58" s="504"/>
      <c r="K58" s="196">
        <v>19</v>
      </c>
      <c r="L58" s="504"/>
      <c r="M58" s="504"/>
      <c r="P58" s="196">
        <v>29</v>
      </c>
      <c r="Q58" s="504"/>
      <c r="R58" s="504"/>
      <c r="T58" s="160"/>
      <c r="U58" s="141"/>
      <c r="AG58" s="167"/>
    </row>
    <row r="59" spans="2:33" ht="15">
      <c r="B59" s="193"/>
      <c r="C59" s="194"/>
      <c r="F59" s="196">
        <v>10</v>
      </c>
      <c r="G59" s="504"/>
      <c r="H59" s="504"/>
      <c r="K59" s="196">
        <v>20</v>
      </c>
      <c r="L59" s="504"/>
      <c r="M59" s="504"/>
      <c r="P59" s="196">
        <v>30</v>
      </c>
      <c r="Q59" s="504"/>
      <c r="R59" s="504"/>
      <c r="T59" s="160"/>
      <c r="U59" s="141"/>
      <c r="AG59" s="167"/>
    </row>
    <row r="60" spans="2:33" ht="15">
      <c r="B60" s="193"/>
      <c r="C60" s="194"/>
      <c r="D60" s="185"/>
      <c r="E60" s="185"/>
      <c r="F60" s="185"/>
      <c r="G60" s="185"/>
      <c r="H60" s="185"/>
      <c r="I60" s="185"/>
      <c r="J60" s="185"/>
      <c r="K60" s="185"/>
      <c r="L60" s="185"/>
      <c r="M60" s="185"/>
      <c r="AG60" s="167"/>
    </row>
    <row r="61" spans="2:33" ht="15">
      <c r="B61" s="193" t="s">
        <v>222</v>
      </c>
      <c r="C61" s="194"/>
      <c r="D61" s="163" t="s">
        <v>283</v>
      </c>
      <c r="E61" s="163"/>
      <c r="F61" s="163"/>
      <c r="G61" s="163"/>
      <c r="H61" s="163"/>
      <c r="I61" s="163"/>
      <c r="J61" s="163"/>
      <c r="K61" s="505"/>
      <c r="L61" s="505"/>
      <c r="T61" s="160"/>
      <c r="AG61" s="167"/>
    </row>
    <row r="62" spans="2:33" ht="15">
      <c r="B62" s="193" t="s">
        <v>224</v>
      </c>
      <c r="C62" s="194"/>
      <c r="D62" s="180" t="s">
        <v>284</v>
      </c>
      <c r="E62" s="180"/>
      <c r="F62" s="180"/>
      <c r="G62" s="180"/>
      <c r="H62" s="180"/>
      <c r="I62" s="180"/>
      <c r="J62" s="180"/>
      <c r="K62" s="501"/>
      <c r="L62" s="501"/>
      <c r="T62" s="160"/>
      <c r="AG62" s="167"/>
    </row>
    <row r="63" spans="2:33" ht="14.25">
      <c r="B63" s="165"/>
      <c r="AG63" s="167"/>
    </row>
    <row r="64" spans="2:33" ht="16.5" thickBot="1">
      <c r="B64" s="188" t="s">
        <v>226</v>
      </c>
      <c r="C64" s="189"/>
      <c r="D64" s="170" t="s">
        <v>285</v>
      </c>
      <c r="E64" s="172"/>
      <c r="F64" s="172"/>
      <c r="G64" s="172"/>
      <c r="H64" s="172"/>
      <c r="I64" s="172"/>
      <c r="J64" s="172"/>
      <c r="K64" s="172"/>
      <c r="L64" s="172"/>
      <c r="M64" s="172"/>
      <c r="N64" s="172"/>
      <c r="O64" s="172"/>
      <c r="P64" s="172"/>
      <c r="Q64" s="172"/>
      <c r="R64" s="172"/>
      <c r="S64" s="172"/>
      <c r="T64" s="143"/>
      <c r="U64" s="172"/>
      <c r="V64" s="172"/>
      <c r="W64" s="172"/>
      <c r="X64" s="172"/>
      <c r="Y64" s="172"/>
      <c r="Z64" s="172"/>
      <c r="AA64" s="172"/>
      <c r="AB64" s="172"/>
      <c r="AC64" s="172"/>
      <c r="AD64" s="172"/>
      <c r="AE64" s="172"/>
      <c r="AF64" s="172"/>
      <c r="AG64" s="181"/>
    </row>
    <row r="65" spans="2:33" ht="15">
      <c r="B65" s="175" t="s">
        <v>228</v>
      </c>
      <c r="C65" s="176"/>
      <c r="D65" s="163" t="s">
        <v>286</v>
      </c>
      <c r="E65" s="163"/>
      <c r="F65" s="163"/>
      <c r="G65" s="163"/>
      <c r="H65" s="163"/>
      <c r="I65" s="163"/>
      <c r="J65" s="500"/>
      <c r="K65" s="500"/>
      <c r="L65" s="500"/>
      <c r="M65" s="500"/>
      <c r="N65" s="500"/>
      <c r="O65" s="500"/>
      <c r="P65" s="500"/>
      <c r="Q65" s="500"/>
      <c r="R65" s="500"/>
      <c r="S65" s="500"/>
      <c r="T65" s="500"/>
      <c r="U65" s="500"/>
      <c r="V65" s="500"/>
      <c r="W65" s="500"/>
      <c r="X65" s="500"/>
      <c r="Y65" s="500"/>
      <c r="AG65" s="167"/>
    </row>
    <row r="66" spans="2:33" ht="15">
      <c r="B66" s="175" t="s">
        <v>230</v>
      </c>
      <c r="C66" s="176"/>
      <c r="D66" s="180" t="s">
        <v>287</v>
      </c>
      <c r="E66" s="180"/>
      <c r="F66" s="180"/>
      <c r="G66" s="180"/>
      <c r="H66" s="180"/>
      <c r="I66" s="180"/>
      <c r="J66" s="501"/>
      <c r="K66" s="501"/>
      <c r="L66" s="501"/>
      <c r="M66" s="501"/>
      <c r="N66" s="501"/>
      <c r="O66" s="501"/>
      <c r="P66" s="501"/>
      <c r="Q66" s="501"/>
      <c r="R66" s="501"/>
      <c r="S66" s="501"/>
      <c r="T66" s="501"/>
      <c r="U66" s="501"/>
      <c r="V66" s="501"/>
      <c r="W66" s="501"/>
      <c r="X66" s="501"/>
      <c r="Y66" s="501"/>
      <c r="AG66" s="167"/>
    </row>
    <row r="67" spans="2:33" ht="15">
      <c r="B67" s="175" t="s">
        <v>232</v>
      </c>
      <c r="C67" s="176"/>
      <c r="D67" s="180" t="s">
        <v>288</v>
      </c>
      <c r="E67" s="180"/>
      <c r="F67" s="180"/>
      <c r="G67" s="180"/>
      <c r="H67" s="180"/>
      <c r="I67" s="180"/>
      <c r="J67" s="501"/>
      <c r="K67" s="501"/>
      <c r="L67" s="501"/>
      <c r="M67" s="501"/>
      <c r="N67" s="501"/>
      <c r="O67" s="501"/>
      <c r="P67" s="501"/>
      <c r="Q67" s="501"/>
      <c r="R67" s="501"/>
      <c r="S67" s="501"/>
      <c r="T67" s="501"/>
      <c r="U67" s="501"/>
      <c r="V67" s="501"/>
      <c r="W67" s="501"/>
      <c r="X67" s="501"/>
      <c r="Y67" s="501"/>
      <c r="AG67" s="167"/>
    </row>
    <row r="68" spans="2:33" ht="15">
      <c r="B68" s="193" t="s">
        <v>234</v>
      </c>
      <c r="C68" s="194"/>
      <c r="D68" s="180" t="s">
        <v>289</v>
      </c>
      <c r="E68" s="180"/>
      <c r="F68" s="180"/>
      <c r="G68" s="180"/>
      <c r="H68" s="180"/>
      <c r="I68" s="180"/>
      <c r="J68" s="501"/>
      <c r="K68" s="501"/>
      <c r="L68" s="501"/>
      <c r="M68" s="501"/>
      <c r="N68" s="501"/>
      <c r="O68" s="501"/>
      <c r="P68" s="501"/>
      <c r="Q68" s="501"/>
      <c r="R68" s="501"/>
      <c r="S68" s="501"/>
      <c r="T68" s="501"/>
      <c r="U68" s="501"/>
      <c r="V68" s="501"/>
      <c r="W68" s="501"/>
      <c r="X68" s="501"/>
      <c r="Y68" s="501"/>
      <c r="AG68" s="167"/>
    </row>
    <row r="69" spans="2:33" ht="14.25">
      <c r="B69" s="165"/>
      <c r="AG69" s="167"/>
    </row>
    <row r="70" spans="2:33" ht="16.5" thickBot="1">
      <c r="B70" s="188" t="s">
        <v>235</v>
      </c>
      <c r="C70" s="189"/>
      <c r="D70" s="170" t="s">
        <v>309</v>
      </c>
      <c r="E70" s="171"/>
      <c r="F70" s="171"/>
      <c r="G70" s="171"/>
      <c r="H70" s="171"/>
      <c r="I70" s="171"/>
      <c r="J70" s="171"/>
      <c r="K70" s="171"/>
      <c r="L70" s="171"/>
      <c r="M70" s="171"/>
      <c r="N70" s="171"/>
      <c r="O70" s="171"/>
      <c r="P70" s="171"/>
      <c r="Q70" s="171"/>
      <c r="R70" s="171"/>
      <c r="S70" s="170"/>
      <c r="T70" s="143"/>
      <c r="U70" s="172"/>
      <c r="V70" s="172"/>
      <c r="W70" s="172"/>
      <c r="X70" s="172"/>
      <c r="Y70" s="172"/>
      <c r="Z70" s="172"/>
      <c r="AA70" s="172"/>
      <c r="AB70" s="172"/>
      <c r="AC70" s="172"/>
      <c r="AD70" s="172"/>
      <c r="AE70" s="172"/>
      <c r="AF70" s="172"/>
      <c r="AG70" s="181"/>
    </row>
    <row r="71" spans="2:33" ht="15">
      <c r="B71" s="175" t="s">
        <v>236</v>
      </c>
      <c r="C71" s="176"/>
      <c r="D71" s="163" t="s">
        <v>290</v>
      </c>
      <c r="E71" s="163"/>
      <c r="F71" s="163"/>
      <c r="G71" s="163"/>
      <c r="H71" s="163"/>
      <c r="I71" s="163"/>
      <c r="J71" s="500"/>
      <c r="K71" s="500"/>
      <c r="T71" s="160"/>
      <c r="AG71" s="167"/>
    </row>
    <row r="72" spans="2:33" ht="15">
      <c r="B72" s="175" t="s">
        <v>237</v>
      </c>
      <c r="C72" s="176"/>
      <c r="D72" s="180" t="s">
        <v>291</v>
      </c>
      <c r="E72" s="180"/>
      <c r="F72" s="180"/>
      <c r="G72" s="180"/>
      <c r="H72" s="180"/>
      <c r="I72" s="180"/>
      <c r="J72" s="501"/>
      <c r="K72" s="501"/>
      <c r="N72" s="197"/>
      <c r="O72" s="197"/>
      <c r="P72" s="197"/>
      <c r="Q72" s="197"/>
      <c r="R72" s="197"/>
      <c r="S72" s="197"/>
      <c r="T72" s="160"/>
      <c r="AG72" s="167"/>
    </row>
    <row r="73" spans="2:33" ht="15">
      <c r="B73" s="175"/>
      <c r="C73" s="176"/>
      <c r="D73" s="185"/>
      <c r="E73" s="185"/>
      <c r="F73" s="185"/>
      <c r="G73" s="178"/>
      <c r="H73" s="178"/>
      <c r="I73" s="178"/>
      <c r="J73" s="195"/>
      <c r="K73" s="195"/>
      <c r="T73" s="160"/>
      <c r="AG73" s="167"/>
    </row>
    <row r="74" spans="2:33" ht="16.5" thickBot="1">
      <c r="B74" s="188" t="s">
        <v>238</v>
      </c>
      <c r="C74" s="189"/>
      <c r="D74" s="170" t="s">
        <v>292</v>
      </c>
      <c r="E74" s="170"/>
      <c r="F74" s="170"/>
      <c r="G74" s="170"/>
      <c r="H74" s="170"/>
      <c r="I74" s="170"/>
      <c r="J74" s="170"/>
      <c r="K74" s="170"/>
      <c r="L74" s="170"/>
      <c r="M74" s="170"/>
      <c r="N74" s="170"/>
      <c r="O74" s="170"/>
      <c r="P74" s="170"/>
      <c r="Q74" s="170"/>
      <c r="R74" s="170"/>
      <c r="S74" s="170"/>
      <c r="T74" s="143"/>
      <c r="U74" s="172"/>
      <c r="V74" s="172"/>
      <c r="W74" s="172"/>
      <c r="X74" s="172"/>
      <c r="Y74" s="172"/>
      <c r="Z74" s="172"/>
      <c r="AA74" s="172"/>
      <c r="AB74" s="172"/>
      <c r="AC74" s="172"/>
      <c r="AD74" s="172"/>
      <c r="AE74" s="172"/>
      <c r="AF74" s="172"/>
      <c r="AG74" s="181"/>
    </row>
    <row r="75" spans="2:33" ht="25.5" customHeight="1">
      <c r="B75" s="165"/>
      <c r="D75" s="524" t="s">
        <v>21</v>
      </c>
      <c r="E75" s="525"/>
      <c r="F75" s="525"/>
      <c r="G75" s="525"/>
      <c r="H75" s="525"/>
      <c r="I75" s="525"/>
      <c r="J75" s="525"/>
      <c r="K75" s="525"/>
      <c r="L75" s="525"/>
      <c r="M75" s="525"/>
      <c r="N75" s="525"/>
      <c r="O75" s="525"/>
      <c r="P75" s="525"/>
      <c r="Q75" s="525"/>
      <c r="AG75" s="167"/>
    </row>
    <row r="76" spans="2:33" ht="14.25">
      <c r="B76" s="165"/>
      <c r="D76" s="526"/>
      <c r="E76" s="526"/>
      <c r="F76" s="526"/>
      <c r="G76" s="526"/>
      <c r="H76" s="526"/>
      <c r="I76" s="526"/>
      <c r="J76" s="526"/>
      <c r="K76" s="526"/>
      <c r="L76" s="526"/>
      <c r="M76" s="526"/>
      <c r="N76" s="526"/>
      <c r="O76" s="526"/>
      <c r="P76" s="526"/>
      <c r="Q76" s="526"/>
      <c r="AG76" s="167"/>
    </row>
    <row r="77" spans="2:33" s="191" customFormat="1" ht="14.25">
      <c r="B77" s="198"/>
      <c r="C77" s="199"/>
      <c r="D77" s="160"/>
      <c r="AG77" s="200"/>
    </row>
    <row r="78" spans="2:33" ht="14.25">
      <c r="B78" s="165"/>
      <c r="D78" s="201"/>
      <c r="AG78" s="167"/>
    </row>
    <row r="79" spans="2:33" ht="14.25">
      <c r="B79" s="165"/>
      <c r="AG79" s="167"/>
    </row>
    <row r="80" spans="2:33" ht="15" thickBot="1">
      <c r="B80" s="165"/>
      <c r="AG80" s="167"/>
    </row>
    <row r="81" spans="2:33" ht="14.25">
      <c r="B81" s="165"/>
      <c r="G81" s="202" t="s">
        <v>322</v>
      </c>
      <c r="H81" s="183"/>
      <c r="I81" s="183"/>
      <c r="J81" s="183"/>
      <c r="K81" s="183"/>
      <c r="L81" s="183"/>
      <c r="M81" s="183"/>
      <c r="N81" s="183"/>
      <c r="O81" s="183"/>
      <c r="P81" s="183"/>
      <c r="Q81" s="183"/>
      <c r="R81" s="183"/>
      <c r="S81" s="183"/>
      <c r="T81" s="142"/>
      <c r="U81" s="183"/>
      <c r="V81" s="183"/>
      <c r="W81" s="183"/>
      <c r="X81" s="183"/>
      <c r="Y81" s="183"/>
      <c r="Z81" s="183"/>
      <c r="AA81" s="183"/>
      <c r="AB81" s="183"/>
      <c r="AC81" s="183"/>
      <c r="AD81" s="203"/>
      <c r="AG81" s="167"/>
    </row>
    <row r="82" spans="2:35" s="210" customFormat="1" ht="26.25" customHeight="1" thickBot="1">
      <c r="B82" s="204"/>
      <c r="C82" s="205"/>
      <c r="D82" s="206" t="s">
        <v>326</v>
      </c>
      <c r="E82" s="207" t="s">
        <v>323</v>
      </c>
      <c r="F82" s="207" t="s">
        <v>324</v>
      </c>
      <c r="G82" s="208">
        <v>0</v>
      </c>
      <c r="H82" s="207">
        <v>1</v>
      </c>
      <c r="I82" s="207">
        <v>2</v>
      </c>
      <c r="J82" s="207">
        <v>3</v>
      </c>
      <c r="K82" s="207">
        <v>4</v>
      </c>
      <c r="L82" s="207">
        <v>5</v>
      </c>
      <c r="M82" s="207">
        <v>6</v>
      </c>
      <c r="N82" s="207">
        <v>7</v>
      </c>
      <c r="O82" s="207">
        <v>8</v>
      </c>
      <c r="P82" s="207">
        <v>9</v>
      </c>
      <c r="Q82" s="207">
        <v>10</v>
      </c>
      <c r="R82" s="207">
        <v>11</v>
      </c>
      <c r="S82" s="144">
        <v>12</v>
      </c>
      <c r="T82" s="207">
        <v>13</v>
      </c>
      <c r="U82" s="207">
        <v>14</v>
      </c>
      <c r="V82" s="207">
        <v>15</v>
      </c>
      <c r="W82" s="207">
        <v>16</v>
      </c>
      <c r="X82" s="207">
        <v>17</v>
      </c>
      <c r="Y82" s="207">
        <v>18</v>
      </c>
      <c r="Z82" s="207">
        <v>19</v>
      </c>
      <c r="AA82" s="207">
        <v>20</v>
      </c>
      <c r="AB82" s="207">
        <v>21</v>
      </c>
      <c r="AC82" s="207">
        <v>22</v>
      </c>
      <c r="AD82" s="209">
        <v>23</v>
      </c>
      <c r="AE82" s="206" t="s">
        <v>325</v>
      </c>
      <c r="AF82" s="519" t="s">
        <v>302</v>
      </c>
      <c r="AG82" s="520"/>
      <c r="AI82" s="206" t="s">
        <v>326</v>
      </c>
    </row>
    <row r="83" spans="2:35" s="212" customFormat="1" ht="12.75">
      <c r="B83" s="211"/>
      <c r="D83" s="213">
        <v>1</v>
      </c>
      <c r="E83" s="214" t="str">
        <f>TEXT(L44,"MMM")</f>
        <v>Jan</v>
      </c>
      <c r="F83" s="214" t="str">
        <f>TEXT(L44,"yyyy")</f>
        <v>1900</v>
      </c>
      <c r="G83" s="248"/>
      <c r="H83" s="248"/>
      <c r="I83" s="248"/>
      <c r="J83" s="248"/>
      <c r="K83" s="248"/>
      <c r="L83" s="248"/>
      <c r="M83" s="248"/>
      <c r="N83" s="248"/>
      <c r="O83" s="248"/>
      <c r="P83" s="248"/>
      <c r="Q83" s="251"/>
      <c r="R83" s="251"/>
      <c r="S83" s="251"/>
      <c r="T83" s="251"/>
      <c r="U83" s="251"/>
      <c r="V83" s="251"/>
      <c r="W83" s="251"/>
      <c r="X83" s="251"/>
      <c r="Y83" s="251"/>
      <c r="Z83" s="251"/>
      <c r="AA83" s="251"/>
      <c r="AB83" s="251"/>
      <c r="AC83" s="251"/>
      <c r="AD83" s="251"/>
      <c r="AE83" s="215">
        <f>IF(OR(AND(E83="Feb",OR(F83=2012,OR(F83=2016,OR(F83=2020,OR(F83=2024,OR(F83=2028,F83=2032)))))),AND(E83="Feb",OR(F83=2036,OR(F83=2040,F83=2044)))),29,VLOOKUP(E83,Lookup!$B$2:$C$13,2,FALSE))</f>
        <v>31</v>
      </c>
      <c r="AF83" s="528">
        <f aca="true" t="shared" si="0" ref="AF83:AF146">SUM(G83:AD83)*AE83</f>
        <v>0</v>
      </c>
      <c r="AG83" s="529"/>
      <c r="AI83" s="215">
        <f>+D83</f>
        <v>1</v>
      </c>
    </row>
    <row r="84" spans="2:35" s="212" customFormat="1" ht="12.75">
      <c r="B84" s="211"/>
      <c r="D84" s="216">
        <v>1</v>
      </c>
      <c r="E84" s="217" t="str">
        <f>IF(E83="","",VLOOKUP(E83,Lookup!$A$2:$B$13,2,FALSE))</f>
        <v>Feb</v>
      </c>
      <c r="F84" s="218" t="str">
        <f aca="true" t="shared" si="1" ref="F84:F95">IF(E83=0,"",IF(E83="Dec",F83+1,F83))</f>
        <v>1900</v>
      </c>
      <c r="G84" s="249"/>
      <c r="H84" s="249"/>
      <c r="I84" s="249"/>
      <c r="J84" s="249"/>
      <c r="K84" s="249"/>
      <c r="L84" s="249"/>
      <c r="M84" s="249"/>
      <c r="N84" s="249"/>
      <c r="O84" s="249"/>
      <c r="P84" s="249"/>
      <c r="Q84" s="252"/>
      <c r="R84" s="252"/>
      <c r="S84" s="252"/>
      <c r="T84" s="252"/>
      <c r="U84" s="252"/>
      <c r="V84" s="252"/>
      <c r="W84" s="252"/>
      <c r="X84" s="252"/>
      <c r="Y84" s="252"/>
      <c r="Z84" s="252"/>
      <c r="AA84" s="252"/>
      <c r="AB84" s="252"/>
      <c r="AC84" s="252"/>
      <c r="AD84" s="252"/>
      <c r="AE84" s="219">
        <f>IF(OR(AND(E84="Feb",OR(F84=2012,OR(F84=2016,OR(F84=2020,OR(F84=2024,OR(F84=2028,F84=2032)))))),AND(E84="Feb",OR(F84=2036,OR(F84=2040,F84=2044)))),29,VLOOKUP(E84,Lookup!$B$2:$C$13,2,FALSE))</f>
        <v>28</v>
      </c>
      <c r="AF84" s="495">
        <f t="shared" si="0"/>
        <v>0</v>
      </c>
      <c r="AG84" s="496"/>
      <c r="AI84" s="219">
        <f aca="true" t="shared" si="2" ref="AI84:AI147">+D84</f>
        <v>1</v>
      </c>
    </row>
    <row r="85" spans="2:35" s="212" customFormat="1" ht="12.75">
      <c r="B85" s="211"/>
      <c r="D85" s="216">
        <v>1</v>
      </c>
      <c r="E85" s="217" t="str">
        <f>IF(E84="","",VLOOKUP(E84,Lookup!$A$2:$B$13,2,FALSE))</f>
        <v>Mar</v>
      </c>
      <c r="F85" s="218" t="str">
        <f t="shared" si="1"/>
        <v>1900</v>
      </c>
      <c r="G85" s="249"/>
      <c r="H85" s="249"/>
      <c r="I85" s="249"/>
      <c r="J85" s="249"/>
      <c r="K85" s="249"/>
      <c r="L85" s="249"/>
      <c r="M85" s="249"/>
      <c r="N85" s="249"/>
      <c r="O85" s="249"/>
      <c r="P85" s="249"/>
      <c r="Q85" s="252"/>
      <c r="R85" s="252"/>
      <c r="S85" s="252"/>
      <c r="T85" s="252"/>
      <c r="U85" s="252"/>
      <c r="V85" s="252"/>
      <c r="W85" s="252"/>
      <c r="X85" s="252"/>
      <c r="Y85" s="252"/>
      <c r="Z85" s="252"/>
      <c r="AA85" s="252"/>
      <c r="AB85" s="252"/>
      <c r="AC85" s="252"/>
      <c r="AD85" s="252"/>
      <c r="AE85" s="219">
        <f>IF(OR(AND(E85="Feb",OR(F85=2012,OR(F85=2016,OR(F85=2020,OR(F85=2024,OR(F85=2028,F85=2032)))))),AND(E85="Feb",OR(F85=2036,OR(F85=2040,F85=2044)))),29,VLOOKUP(E85,Lookup!$B$2:$C$13,2,FALSE))</f>
        <v>31</v>
      </c>
      <c r="AF85" s="495">
        <f t="shared" si="0"/>
        <v>0</v>
      </c>
      <c r="AG85" s="496"/>
      <c r="AI85" s="219">
        <f t="shared" si="2"/>
        <v>1</v>
      </c>
    </row>
    <row r="86" spans="2:35" s="212" customFormat="1" ht="12.75">
      <c r="B86" s="211"/>
      <c r="D86" s="216">
        <v>1</v>
      </c>
      <c r="E86" s="217" t="str">
        <f>IF(E85="","",VLOOKUP(E85,Lookup!$A$2:$B$13,2,FALSE))</f>
        <v>Apr</v>
      </c>
      <c r="F86" s="218" t="str">
        <f t="shared" si="1"/>
        <v>1900</v>
      </c>
      <c r="G86" s="249"/>
      <c r="H86" s="249"/>
      <c r="I86" s="249"/>
      <c r="J86" s="249"/>
      <c r="K86" s="249"/>
      <c r="L86" s="249"/>
      <c r="M86" s="249"/>
      <c r="N86" s="249"/>
      <c r="O86" s="249"/>
      <c r="P86" s="249"/>
      <c r="Q86" s="252"/>
      <c r="R86" s="252"/>
      <c r="S86" s="252"/>
      <c r="T86" s="252"/>
      <c r="U86" s="252"/>
      <c r="V86" s="252"/>
      <c r="W86" s="252"/>
      <c r="X86" s="252"/>
      <c r="Y86" s="252"/>
      <c r="Z86" s="252"/>
      <c r="AA86" s="252"/>
      <c r="AB86" s="252"/>
      <c r="AC86" s="252"/>
      <c r="AD86" s="252"/>
      <c r="AE86" s="219">
        <f>IF(OR(AND(E86="Feb",OR(F86=2012,OR(F86=2016,OR(F86=2020,OR(F86=2024,OR(F86=2028,F86=2032)))))),AND(E86="Feb",OR(F86=2036,OR(F86=2040,F86=2044)))),29,VLOOKUP(E86,Lookup!$B$2:$C$13,2,FALSE))</f>
        <v>30</v>
      </c>
      <c r="AF86" s="495">
        <f t="shared" si="0"/>
        <v>0</v>
      </c>
      <c r="AG86" s="496"/>
      <c r="AI86" s="219">
        <f t="shared" si="2"/>
        <v>1</v>
      </c>
    </row>
    <row r="87" spans="2:35" s="212" customFormat="1" ht="12.75">
      <c r="B87" s="211"/>
      <c r="D87" s="216">
        <v>1</v>
      </c>
      <c r="E87" s="217" t="str">
        <f>IF(E86="","",VLOOKUP(E86,Lookup!$A$2:$B$13,2,FALSE))</f>
        <v>May</v>
      </c>
      <c r="F87" s="218" t="str">
        <f t="shared" si="1"/>
        <v>1900</v>
      </c>
      <c r="G87" s="249"/>
      <c r="H87" s="249"/>
      <c r="I87" s="249"/>
      <c r="J87" s="249"/>
      <c r="K87" s="249"/>
      <c r="L87" s="249"/>
      <c r="M87" s="249"/>
      <c r="N87" s="249"/>
      <c r="O87" s="249"/>
      <c r="P87" s="249"/>
      <c r="Q87" s="252"/>
      <c r="R87" s="252"/>
      <c r="S87" s="252"/>
      <c r="T87" s="252"/>
      <c r="U87" s="252"/>
      <c r="V87" s="252"/>
      <c r="W87" s="252"/>
      <c r="X87" s="252"/>
      <c r="Y87" s="252"/>
      <c r="Z87" s="252"/>
      <c r="AA87" s="252"/>
      <c r="AB87" s="252"/>
      <c r="AC87" s="252"/>
      <c r="AD87" s="252"/>
      <c r="AE87" s="219">
        <f>IF(OR(AND(E87="Feb",OR(F87=2012,OR(F87=2016,OR(F87=2020,OR(F87=2024,OR(F87=2028,F87=2032)))))),AND(E87="Feb",OR(F87=2036,OR(F87=2040,F87=2044)))),29,VLOOKUP(E87,Lookup!$B$2:$C$13,2,FALSE))</f>
        <v>31</v>
      </c>
      <c r="AF87" s="495">
        <f t="shared" si="0"/>
        <v>0</v>
      </c>
      <c r="AG87" s="496"/>
      <c r="AI87" s="219">
        <f t="shared" si="2"/>
        <v>1</v>
      </c>
    </row>
    <row r="88" spans="2:35" s="212" customFormat="1" ht="12.75">
      <c r="B88" s="211"/>
      <c r="D88" s="216">
        <v>1</v>
      </c>
      <c r="E88" s="217" t="str">
        <f>IF(E87="","",VLOOKUP(E87,Lookup!$A$2:$B$13,2,FALSE))</f>
        <v>Jun</v>
      </c>
      <c r="F88" s="218" t="str">
        <f t="shared" si="1"/>
        <v>1900</v>
      </c>
      <c r="G88" s="249"/>
      <c r="H88" s="249"/>
      <c r="I88" s="249"/>
      <c r="J88" s="249"/>
      <c r="K88" s="249"/>
      <c r="L88" s="249"/>
      <c r="M88" s="249"/>
      <c r="N88" s="249"/>
      <c r="O88" s="249"/>
      <c r="P88" s="249"/>
      <c r="Q88" s="252"/>
      <c r="R88" s="252"/>
      <c r="S88" s="252"/>
      <c r="T88" s="252"/>
      <c r="U88" s="252"/>
      <c r="V88" s="252"/>
      <c r="W88" s="252"/>
      <c r="X88" s="252"/>
      <c r="Y88" s="252"/>
      <c r="Z88" s="252"/>
      <c r="AA88" s="252"/>
      <c r="AB88" s="252"/>
      <c r="AC88" s="252"/>
      <c r="AD88" s="252"/>
      <c r="AE88" s="219">
        <f>IF(OR(AND(E88="Feb",OR(F88=2012,OR(F88=2016,OR(F88=2020,OR(F88=2024,OR(F88=2028,F88=2032)))))),AND(E88="Feb",OR(F88=2036,OR(F88=2040,F88=2044)))),29,VLOOKUP(E88,Lookup!$B$2:$C$13,2,FALSE))</f>
        <v>30</v>
      </c>
      <c r="AF88" s="495">
        <f t="shared" si="0"/>
        <v>0</v>
      </c>
      <c r="AG88" s="496"/>
      <c r="AI88" s="219">
        <f t="shared" si="2"/>
        <v>1</v>
      </c>
    </row>
    <row r="89" spans="2:35" s="212" customFormat="1" ht="12.75">
      <c r="B89" s="211"/>
      <c r="D89" s="216">
        <v>1</v>
      </c>
      <c r="E89" s="217" t="str">
        <f>IF(E88="","",VLOOKUP(E88,Lookup!$A$2:$B$13,2,FALSE))</f>
        <v>Jul</v>
      </c>
      <c r="F89" s="218" t="str">
        <f t="shared" si="1"/>
        <v>1900</v>
      </c>
      <c r="G89" s="249"/>
      <c r="H89" s="249"/>
      <c r="I89" s="249"/>
      <c r="J89" s="249"/>
      <c r="K89" s="249"/>
      <c r="L89" s="249"/>
      <c r="M89" s="249"/>
      <c r="N89" s="249"/>
      <c r="O89" s="249"/>
      <c r="P89" s="249"/>
      <c r="Q89" s="252"/>
      <c r="R89" s="252"/>
      <c r="S89" s="252"/>
      <c r="T89" s="252"/>
      <c r="U89" s="252"/>
      <c r="V89" s="252"/>
      <c r="W89" s="252"/>
      <c r="X89" s="252"/>
      <c r="Y89" s="252"/>
      <c r="Z89" s="252"/>
      <c r="AA89" s="252"/>
      <c r="AB89" s="252"/>
      <c r="AC89" s="252"/>
      <c r="AD89" s="252"/>
      <c r="AE89" s="219">
        <f>IF(OR(AND(E89="Feb",OR(F89=2012,OR(F89=2016,OR(F89=2020,OR(F89=2024,OR(F89=2028,F89=2032)))))),AND(E89="Feb",OR(F89=2036,OR(F89=2040,F89=2044)))),29,VLOOKUP(E89,Lookup!$B$2:$C$13,2,FALSE))</f>
        <v>31</v>
      </c>
      <c r="AF89" s="495">
        <f t="shared" si="0"/>
        <v>0</v>
      </c>
      <c r="AG89" s="496"/>
      <c r="AI89" s="219">
        <f t="shared" si="2"/>
        <v>1</v>
      </c>
    </row>
    <row r="90" spans="2:35" s="212" customFormat="1" ht="12.75">
      <c r="B90" s="211"/>
      <c r="D90" s="216">
        <v>1</v>
      </c>
      <c r="E90" s="217" t="str">
        <f>IF(E89="","",VLOOKUP(E89,Lookup!$A$2:$B$13,2,FALSE))</f>
        <v>Aug</v>
      </c>
      <c r="F90" s="218" t="str">
        <f t="shared" si="1"/>
        <v>1900</v>
      </c>
      <c r="G90" s="249"/>
      <c r="H90" s="249"/>
      <c r="I90" s="249"/>
      <c r="J90" s="249"/>
      <c r="K90" s="249"/>
      <c r="L90" s="249"/>
      <c r="M90" s="249"/>
      <c r="N90" s="249"/>
      <c r="O90" s="249"/>
      <c r="P90" s="249"/>
      <c r="Q90" s="368"/>
      <c r="R90" s="252"/>
      <c r="S90" s="252"/>
      <c r="T90" s="252"/>
      <c r="U90" s="252"/>
      <c r="V90" s="252"/>
      <c r="W90" s="252"/>
      <c r="X90" s="252"/>
      <c r="Y90" s="252"/>
      <c r="Z90" s="252"/>
      <c r="AA90" s="252"/>
      <c r="AB90" s="252"/>
      <c r="AC90" s="252"/>
      <c r="AD90" s="252"/>
      <c r="AE90" s="219">
        <f>IF(OR(AND(E90="Feb",OR(F90=2012,OR(F90=2016,OR(F90=2020,OR(F90=2024,OR(F90=2028,F90=2032)))))),AND(E90="Feb",OR(F90=2036,OR(F90=2040,F90=2044)))),29,VLOOKUP(E90,Lookup!$B$2:$C$13,2,FALSE))</f>
        <v>31</v>
      </c>
      <c r="AF90" s="495">
        <f t="shared" si="0"/>
        <v>0</v>
      </c>
      <c r="AG90" s="496"/>
      <c r="AI90" s="219">
        <f t="shared" si="2"/>
        <v>1</v>
      </c>
    </row>
    <row r="91" spans="2:35" s="212" customFormat="1" ht="12.75">
      <c r="B91" s="211"/>
      <c r="D91" s="216">
        <v>1</v>
      </c>
      <c r="E91" s="217" t="str">
        <f>IF(E90="","",VLOOKUP(E90,Lookup!$A$2:$B$13,2,FALSE))</f>
        <v>Sep</v>
      </c>
      <c r="F91" s="218" t="str">
        <f t="shared" si="1"/>
        <v>1900</v>
      </c>
      <c r="G91" s="249"/>
      <c r="H91" s="249"/>
      <c r="I91" s="249"/>
      <c r="J91" s="249"/>
      <c r="K91" s="249"/>
      <c r="L91" s="249"/>
      <c r="M91" s="249"/>
      <c r="N91" s="249"/>
      <c r="O91" s="249"/>
      <c r="P91" s="249"/>
      <c r="Q91" s="252"/>
      <c r="R91" s="252"/>
      <c r="S91" s="252"/>
      <c r="T91" s="252"/>
      <c r="U91" s="252"/>
      <c r="V91" s="252"/>
      <c r="W91" s="252"/>
      <c r="X91" s="252"/>
      <c r="Y91" s="252"/>
      <c r="Z91" s="252"/>
      <c r="AA91" s="252"/>
      <c r="AB91" s="252"/>
      <c r="AC91" s="252"/>
      <c r="AD91" s="252"/>
      <c r="AE91" s="219">
        <f>IF(OR(AND(E91="Feb",OR(F91=2012,OR(F91=2016,OR(F91=2020,OR(F91=2024,OR(F91=2028,F91=2032)))))),AND(E91="Feb",OR(F91=2036,OR(F91=2040,F91=2044)))),29,VLOOKUP(E91,Lookup!$B$2:$C$13,2,FALSE))</f>
        <v>30</v>
      </c>
      <c r="AF91" s="495">
        <f t="shared" si="0"/>
        <v>0</v>
      </c>
      <c r="AG91" s="496"/>
      <c r="AI91" s="219">
        <f t="shared" si="2"/>
        <v>1</v>
      </c>
    </row>
    <row r="92" spans="2:35" s="212" customFormat="1" ht="12.75">
      <c r="B92" s="211"/>
      <c r="D92" s="216">
        <v>1</v>
      </c>
      <c r="E92" s="217" t="str">
        <f>IF(E91="","",VLOOKUP(E91,Lookup!$A$2:$B$13,2,FALSE))</f>
        <v>Oct</v>
      </c>
      <c r="F92" s="218" t="str">
        <f t="shared" si="1"/>
        <v>1900</v>
      </c>
      <c r="G92" s="249"/>
      <c r="H92" s="249"/>
      <c r="I92" s="249"/>
      <c r="J92" s="249"/>
      <c r="K92" s="249"/>
      <c r="L92" s="249"/>
      <c r="M92" s="249"/>
      <c r="N92" s="249"/>
      <c r="O92" s="249"/>
      <c r="P92" s="249"/>
      <c r="Q92" s="252"/>
      <c r="R92" s="252"/>
      <c r="S92" s="252"/>
      <c r="T92" s="368"/>
      <c r="U92" s="252"/>
      <c r="V92" s="252"/>
      <c r="W92" s="252"/>
      <c r="X92" s="252"/>
      <c r="Y92" s="252"/>
      <c r="Z92" s="252"/>
      <c r="AA92" s="252"/>
      <c r="AB92" s="252"/>
      <c r="AC92" s="252"/>
      <c r="AD92" s="252"/>
      <c r="AE92" s="219">
        <f>IF(OR(AND(E92="Feb",OR(F92=2012,OR(F92=2016,OR(F92=2020,OR(F92=2024,OR(F92=2028,F92=2032)))))),AND(E92="Feb",OR(F92=2036,OR(F92=2040,F92=2044)))),29,VLOOKUP(E92,Lookup!$B$2:$C$13,2,FALSE))</f>
        <v>31</v>
      </c>
      <c r="AF92" s="495">
        <f t="shared" si="0"/>
        <v>0</v>
      </c>
      <c r="AG92" s="496"/>
      <c r="AI92" s="219">
        <f t="shared" si="2"/>
        <v>1</v>
      </c>
    </row>
    <row r="93" spans="2:35" s="212" customFormat="1" ht="12.75">
      <c r="B93" s="211"/>
      <c r="D93" s="216">
        <v>1</v>
      </c>
      <c r="E93" s="217" t="str">
        <f>IF(E92="","",VLOOKUP(E92,Lookup!$A$2:$B$13,2,FALSE))</f>
        <v>Nov</v>
      </c>
      <c r="F93" s="218" t="str">
        <f t="shared" si="1"/>
        <v>1900</v>
      </c>
      <c r="G93" s="249"/>
      <c r="H93" s="249"/>
      <c r="I93" s="249"/>
      <c r="J93" s="249"/>
      <c r="K93" s="249"/>
      <c r="L93" s="249"/>
      <c r="M93" s="249"/>
      <c r="N93" s="249"/>
      <c r="O93" s="249"/>
      <c r="P93" s="249"/>
      <c r="Q93" s="252"/>
      <c r="R93" s="252"/>
      <c r="S93" s="252"/>
      <c r="T93" s="252"/>
      <c r="U93" s="252"/>
      <c r="V93" s="252"/>
      <c r="W93" s="252"/>
      <c r="X93" s="252"/>
      <c r="Y93" s="252"/>
      <c r="Z93" s="252"/>
      <c r="AA93" s="252"/>
      <c r="AB93" s="252"/>
      <c r="AC93" s="252"/>
      <c r="AD93" s="252"/>
      <c r="AE93" s="219">
        <f>IF(OR(AND(E93="Feb",OR(F93=2012,OR(F93=2016,OR(F93=2020,OR(F93=2024,OR(F93=2028,F93=2032)))))),AND(E93="Feb",OR(F93=2036,OR(F93=2040,F93=2044)))),29,VLOOKUP(E93,Lookup!$B$2:$C$13,2,FALSE))</f>
        <v>30</v>
      </c>
      <c r="AF93" s="495">
        <f t="shared" si="0"/>
        <v>0</v>
      </c>
      <c r="AG93" s="496"/>
      <c r="AI93" s="219">
        <f t="shared" si="2"/>
        <v>1</v>
      </c>
    </row>
    <row r="94" spans="2:35" s="212" customFormat="1" ht="13.5" thickBot="1">
      <c r="B94" s="211"/>
      <c r="D94" s="220">
        <v>1</v>
      </c>
      <c r="E94" s="221" t="str">
        <f>IF(E93="","",VLOOKUP(E93,Lookup!$A$2:$B$13,2,FALSE))</f>
        <v>Dec</v>
      </c>
      <c r="F94" s="222" t="str">
        <f t="shared" si="1"/>
        <v>1900</v>
      </c>
      <c r="G94" s="250"/>
      <c r="H94" s="250"/>
      <c r="I94" s="250"/>
      <c r="J94" s="250"/>
      <c r="K94" s="250"/>
      <c r="L94" s="250"/>
      <c r="M94" s="250"/>
      <c r="N94" s="250"/>
      <c r="O94" s="250"/>
      <c r="P94" s="250"/>
      <c r="Q94" s="253"/>
      <c r="R94" s="253"/>
      <c r="S94" s="253"/>
      <c r="T94" s="253"/>
      <c r="U94" s="253"/>
      <c r="V94" s="253"/>
      <c r="W94" s="253"/>
      <c r="X94" s="253"/>
      <c r="Y94" s="253"/>
      <c r="Z94" s="253"/>
      <c r="AA94" s="253"/>
      <c r="AB94" s="253"/>
      <c r="AC94" s="253"/>
      <c r="AD94" s="253"/>
      <c r="AE94" s="223">
        <f>IF(OR(AND(E94="Feb",OR(F94=2012,OR(F94=2016,OR(F94=2020,OR(F94=2024,OR(F94=2028,F94=2032)))))),AND(E94="Feb",OR(F94=2036,OR(F94=2040,F94=2044)))),29,VLOOKUP(E94,Lookup!$B$2:$C$13,2,FALSE))</f>
        <v>31</v>
      </c>
      <c r="AF94" s="522">
        <f t="shared" si="0"/>
        <v>0</v>
      </c>
      <c r="AG94" s="523"/>
      <c r="AI94" s="223">
        <f t="shared" si="2"/>
        <v>1</v>
      </c>
    </row>
    <row r="95" spans="2:35" s="212" customFormat="1" ht="12.75" hidden="1">
      <c r="B95" s="211"/>
      <c r="D95" s="224">
        <f>+D83+1</f>
        <v>2</v>
      </c>
      <c r="E95" s="225" t="str">
        <f>IF(E94="","",VLOOKUP(E94,Lookup!$A$2:$B$13,2,FALSE))</f>
        <v>Jan</v>
      </c>
      <c r="F95" s="226">
        <f t="shared" si="1"/>
        <v>1901</v>
      </c>
      <c r="G95" s="254"/>
      <c r="H95" s="254"/>
      <c r="I95" s="254"/>
      <c r="J95" s="254"/>
      <c r="K95" s="254"/>
      <c r="L95" s="254"/>
      <c r="M95" s="254"/>
      <c r="N95" s="254"/>
      <c r="O95" s="254"/>
      <c r="P95" s="254"/>
      <c r="Q95" s="255"/>
      <c r="R95" s="255"/>
      <c r="S95" s="255"/>
      <c r="T95" s="255"/>
      <c r="U95" s="255"/>
      <c r="V95" s="255"/>
      <c r="W95" s="255"/>
      <c r="X95" s="255"/>
      <c r="Y95" s="255"/>
      <c r="Z95" s="255"/>
      <c r="AA95" s="255"/>
      <c r="AB95" s="255"/>
      <c r="AC95" s="255"/>
      <c r="AD95" s="255"/>
      <c r="AE95" s="227">
        <f>IF(OR(AND(E95="Feb",OR(F95=2012,OR(F95=2016,OR(F95=2020,OR(F95=2024,OR(F95=2028,F95=2032)))))),AND(E95="Feb",OR(F95=2036,OR(F95=2040,F95=2044)))),29,VLOOKUP(E95,Lookup!$B$2:$C$13,2,FALSE))</f>
        <v>31</v>
      </c>
      <c r="AF95" s="502">
        <f t="shared" si="0"/>
        <v>0</v>
      </c>
      <c r="AG95" s="503"/>
      <c r="AI95" s="227">
        <f t="shared" si="2"/>
        <v>2</v>
      </c>
    </row>
    <row r="96" spans="2:35" s="212" customFormat="1" ht="12.75" hidden="1">
      <c r="B96" s="211"/>
      <c r="D96" s="228">
        <f aca="true" t="shared" si="3" ref="D96:D159">+D84+1</f>
        <v>2</v>
      </c>
      <c r="E96" s="217" t="str">
        <f>IF(E95="","",VLOOKUP(E95,Lookup!$A$2:$B$13,2,FALSE))</f>
        <v>Feb</v>
      </c>
      <c r="F96" s="218">
        <f aca="true" t="shared" si="4" ref="F96:F159">IF(E95=0,"",IF(E95="Dec",F95+1,F95))</f>
        <v>1901</v>
      </c>
      <c r="G96" s="249"/>
      <c r="H96" s="249"/>
      <c r="I96" s="249"/>
      <c r="J96" s="249"/>
      <c r="K96" s="249"/>
      <c r="L96" s="249"/>
      <c r="M96" s="249"/>
      <c r="N96" s="249"/>
      <c r="O96" s="249"/>
      <c r="P96" s="249"/>
      <c r="Q96" s="252"/>
      <c r="R96" s="252"/>
      <c r="S96" s="252"/>
      <c r="T96" s="252"/>
      <c r="U96" s="252"/>
      <c r="V96" s="252"/>
      <c r="W96" s="252"/>
      <c r="X96" s="252"/>
      <c r="Y96" s="252"/>
      <c r="Z96" s="252"/>
      <c r="AA96" s="252"/>
      <c r="AB96" s="252"/>
      <c r="AC96" s="252"/>
      <c r="AD96" s="252"/>
      <c r="AE96" s="229">
        <f>IF(OR(AND(E96="Feb",OR(F96=2012,OR(F96=2016,OR(F96=2020,OR(F96=2024,OR(F96=2028,F96=2032)))))),AND(E96="Feb",OR(F96=2036,OR(F96=2040,F96=2044)))),29,VLOOKUP(E96,Lookup!$B$2:$C$13,2,FALSE))</f>
        <v>28</v>
      </c>
      <c r="AF96" s="495">
        <f t="shared" si="0"/>
        <v>0</v>
      </c>
      <c r="AG96" s="496"/>
      <c r="AI96" s="229">
        <f t="shared" si="2"/>
        <v>2</v>
      </c>
    </row>
    <row r="97" spans="2:35" s="212" customFormat="1" ht="12.75" hidden="1">
      <c r="B97" s="211"/>
      <c r="D97" s="228">
        <f t="shared" si="3"/>
        <v>2</v>
      </c>
      <c r="E97" s="217" t="str">
        <f>IF(E96="","",VLOOKUP(E96,Lookup!$A$2:$B$13,2,FALSE))</f>
        <v>Mar</v>
      </c>
      <c r="F97" s="218">
        <f t="shared" si="4"/>
        <v>1901</v>
      </c>
      <c r="G97" s="249"/>
      <c r="H97" s="249"/>
      <c r="I97" s="249"/>
      <c r="J97" s="249"/>
      <c r="K97" s="249"/>
      <c r="L97" s="249"/>
      <c r="M97" s="249"/>
      <c r="N97" s="249"/>
      <c r="O97" s="249"/>
      <c r="P97" s="249"/>
      <c r="Q97" s="252"/>
      <c r="R97" s="252"/>
      <c r="S97" s="252"/>
      <c r="T97" s="252"/>
      <c r="U97" s="252"/>
      <c r="V97" s="252"/>
      <c r="W97" s="252"/>
      <c r="X97" s="252"/>
      <c r="Y97" s="252"/>
      <c r="Z97" s="252"/>
      <c r="AA97" s="252"/>
      <c r="AB97" s="252"/>
      <c r="AC97" s="252"/>
      <c r="AD97" s="252"/>
      <c r="AE97" s="229">
        <f>IF(OR(AND(E97="Feb",OR(F97=2012,OR(F97=2016,OR(F97=2020,OR(F97=2024,OR(F97=2028,F97=2032)))))),AND(E97="Feb",OR(F97=2036,OR(F97=2040,F97=2044)))),29,VLOOKUP(E97,Lookup!$B$2:$C$13,2,FALSE))</f>
        <v>31</v>
      </c>
      <c r="AF97" s="495">
        <f t="shared" si="0"/>
        <v>0</v>
      </c>
      <c r="AG97" s="496"/>
      <c r="AI97" s="229">
        <f t="shared" si="2"/>
        <v>2</v>
      </c>
    </row>
    <row r="98" spans="2:35" s="212" customFormat="1" ht="12.75" hidden="1">
      <c r="B98" s="211"/>
      <c r="D98" s="228">
        <f t="shared" si="3"/>
        <v>2</v>
      </c>
      <c r="E98" s="217" t="str">
        <f>IF(E97="","",VLOOKUP(E97,Lookup!$A$2:$B$13,2,FALSE))</f>
        <v>Apr</v>
      </c>
      <c r="F98" s="218">
        <f t="shared" si="4"/>
        <v>1901</v>
      </c>
      <c r="G98" s="249"/>
      <c r="H98" s="249"/>
      <c r="I98" s="249"/>
      <c r="J98" s="249"/>
      <c r="K98" s="249"/>
      <c r="L98" s="249"/>
      <c r="M98" s="249"/>
      <c r="N98" s="249"/>
      <c r="O98" s="249"/>
      <c r="P98" s="249"/>
      <c r="Q98" s="252"/>
      <c r="R98" s="252"/>
      <c r="S98" s="252"/>
      <c r="T98" s="252"/>
      <c r="U98" s="252"/>
      <c r="V98" s="252"/>
      <c r="W98" s="252"/>
      <c r="X98" s="252"/>
      <c r="Y98" s="252"/>
      <c r="Z98" s="252"/>
      <c r="AA98" s="252"/>
      <c r="AB98" s="252"/>
      <c r="AC98" s="252"/>
      <c r="AD98" s="252"/>
      <c r="AE98" s="229">
        <f>IF(OR(AND(E98="Feb",OR(F98=2012,OR(F98=2016,OR(F98=2020,OR(F98=2024,OR(F98=2028,F98=2032)))))),AND(E98="Feb",OR(F98=2036,OR(F98=2040,F98=2044)))),29,VLOOKUP(E98,Lookup!$B$2:$C$13,2,FALSE))</f>
        <v>30</v>
      </c>
      <c r="AF98" s="495">
        <f t="shared" si="0"/>
        <v>0</v>
      </c>
      <c r="AG98" s="496"/>
      <c r="AI98" s="229">
        <f t="shared" si="2"/>
        <v>2</v>
      </c>
    </row>
    <row r="99" spans="2:35" s="212" customFormat="1" ht="12.75" hidden="1">
      <c r="B99" s="211"/>
      <c r="D99" s="228">
        <f t="shared" si="3"/>
        <v>2</v>
      </c>
      <c r="E99" s="217" t="str">
        <f>IF(E98="","",VLOOKUP(E98,Lookup!$A$2:$B$13,2,FALSE))</f>
        <v>May</v>
      </c>
      <c r="F99" s="218">
        <f t="shared" si="4"/>
        <v>1901</v>
      </c>
      <c r="G99" s="249"/>
      <c r="H99" s="249"/>
      <c r="I99" s="249"/>
      <c r="J99" s="249"/>
      <c r="K99" s="249"/>
      <c r="L99" s="249"/>
      <c r="M99" s="249"/>
      <c r="N99" s="249"/>
      <c r="O99" s="249"/>
      <c r="P99" s="249"/>
      <c r="Q99" s="252"/>
      <c r="R99" s="252"/>
      <c r="S99" s="252"/>
      <c r="T99" s="252"/>
      <c r="U99" s="252"/>
      <c r="V99" s="252"/>
      <c r="W99" s="252"/>
      <c r="X99" s="252"/>
      <c r="Y99" s="252"/>
      <c r="Z99" s="252"/>
      <c r="AA99" s="252"/>
      <c r="AB99" s="252"/>
      <c r="AC99" s="252"/>
      <c r="AD99" s="252"/>
      <c r="AE99" s="229">
        <f>IF(OR(AND(E99="Feb",OR(F99=2012,OR(F99=2016,OR(F99=2020,OR(F99=2024,OR(F99=2028,F99=2032)))))),AND(E99="Feb",OR(F99=2036,OR(F99=2040,F99=2044)))),29,VLOOKUP(E99,Lookup!$B$2:$C$13,2,FALSE))</f>
        <v>31</v>
      </c>
      <c r="AF99" s="495">
        <f t="shared" si="0"/>
        <v>0</v>
      </c>
      <c r="AG99" s="496"/>
      <c r="AI99" s="229">
        <f t="shared" si="2"/>
        <v>2</v>
      </c>
    </row>
    <row r="100" spans="2:35" s="212" customFormat="1" ht="12.75" hidden="1">
      <c r="B100" s="211"/>
      <c r="D100" s="228">
        <f t="shared" si="3"/>
        <v>2</v>
      </c>
      <c r="E100" s="217" t="str">
        <f>IF(E99="","",VLOOKUP(E99,Lookup!$A$2:$B$13,2,FALSE))</f>
        <v>Jun</v>
      </c>
      <c r="F100" s="218">
        <f t="shared" si="4"/>
        <v>1901</v>
      </c>
      <c r="G100" s="249"/>
      <c r="H100" s="249"/>
      <c r="I100" s="249"/>
      <c r="J100" s="249"/>
      <c r="K100" s="249"/>
      <c r="L100" s="249"/>
      <c r="M100" s="249"/>
      <c r="N100" s="249"/>
      <c r="O100" s="249"/>
      <c r="P100" s="249"/>
      <c r="Q100" s="252"/>
      <c r="R100" s="252"/>
      <c r="S100" s="252"/>
      <c r="T100" s="252"/>
      <c r="U100" s="252"/>
      <c r="V100" s="252"/>
      <c r="W100" s="252"/>
      <c r="X100" s="252"/>
      <c r="Y100" s="252"/>
      <c r="Z100" s="252"/>
      <c r="AA100" s="252"/>
      <c r="AB100" s="252"/>
      <c r="AC100" s="252"/>
      <c r="AD100" s="252"/>
      <c r="AE100" s="229">
        <f>IF(OR(AND(E100="Feb",OR(F100=2012,OR(F100=2016,OR(F100=2020,OR(F100=2024,OR(F100=2028,F100=2032)))))),AND(E100="Feb",OR(F100=2036,OR(F100=2040,F100=2044)))),29,VLOOKUP(E100,Lookup!$B$2:$C$13,2,FALSE))</f>
        <v>30</v>
      </c>
      <c r="AF100" s="495">
        <f t="shared" si="0"/>
        <v>0</v>
      </c>
      <c r="AG100" s="496"/>
      <c r="AI100" s="229">
        <f t="shared" si="2"/>
        <v>2</v>
      </c>
    </row>
    <row r="101" spans="2:35" s="212" customFormat="1" ht="12.75" hidden="1">
      <c r="B101" s="211"/>
      <c r="D101" s="228">
        <f t="shared" si="3"/>
        <v>2</v>
      </c>
      <c r="E101" s="217" t="str">
        <f>IF(E100="","",VLOOKUP(E100,Lookup!$A$2:$B$13,2,FALSE))</f>
        <v>Jul</v>
      </c>
      <c r="F101" s="218">
        <f t="shared" si="4"/>
        <v>1901</v>
      </c>
      <c r="G101" s="249"/>
      <c r="H101" s="249"/>
      <c r="I101" s="249"/>
      <c r="J101" s="249"/>
      <c r="K101" s="249"/>
      <c r="L101" s="249"/>
      <c r="M101" s="249"/>
      <c r="N101" s="249"/>
      <c r="O101" s="249"/>
      <c r="P101" s="249"/>
      <c r="Q101" s="252"/>
      <c r="R101" s="252"/>
      <c r="S101" s="252"/>
      <c r="T101" s="252"/>
      <c r="U101" s="252"/>
      <c r="V101" s="252"/>
      <c r="W101" s="252"/>
      <c r="X101" s="252"/>
      <c r="Y101" s="252"/>
      <c r="Z101" s="252"/>
      <c r="AA101" s="252"/>
      <c r="AB101" s="252"/>
      <c r="AC101" s="252"/>
      <c r="AD101" s="252"/>
      <c r="AE101" s="229">
        <f>IF(OR(AND(E101="Feb",OR(F101=2012,OR(F101=2016,OR(F101=2020,OR(F101=2024,OR(F101=2028,F101=2032)))))),AND(E101="Feb",OR(F101=2036,OR(F101=2040,F101=2044)))),29,VLOOKUP(E101,Lookup!$B$2:$C$13,2,FALSE))</f>
        <v>31</v>
      </c>
      <c r="AF101" s="495">
        <f t="shared" si="0"/>
        <v>0</v>
      </c>
      <c r="AG101" s="496"/>
      <c r="AI101" s="229">
        <f t="shared" si="2"/>
        <v>2</v>
      </c>
    </row>
    <row r="102" spans="2:35" s="212" customFormat="1" ht="12.75" hidden="1">
      <c r="B102" s="211"/>
      <c r="D102" s="228">
        <f t="shared" si="3"/>
        <v>2</v>
      </c>
      <c r="E102" s="217" t="str">
        <f>IF(E101="","",VLOOKUP(E101,Lookup!$A$2:$B$13,2,FALSE))</f>
        <v>Aug</v>
      </c>
      <c r="F102" s="218">
        <f t="shared" si="4"/>
        <v>1901</v>
      </c>
      <c r="G102" s="249"/>
      <c r="H102" s="249"/>
      <c r="I102" s="249"/>
      <c r="J102" s="249"/>
      <c r="K102" s="249"/>
      <c r="L102" s="249"/>
      <c r="M102" s="249"/>
      <c r="N102" s="249"/>
      <c r="O102" s="249"/>
      <c r="P102" s="249"/>
      <c r="Q102" s="252"/>
      <c r="R102" s="252"/>
      <c r="S102" s="252"/>
      <c r="T102" s="252"/>
      <c r="U102" s="252"/>
      <c r="V102" s="252"/>
      <c r="W102" s="252"/>
      <c r="X102" s="252"/>
      <c r="Y102" s="252"/>
      <c r="Z102" s="252"/>
      <c r="AA102" s="252"/>
      <c r="AB102" s="252"/>
      <c r="AC102" s="252"/>
      <c r="AD102" s="252"/>
      <c r="AE102" s="229">
        <f>IF(OR(AND(E102="Feb",OR(F102=2012,OR(F102=2016,OR(F102=2020,OR(F102=2024,OR(F102=2028,F102=2032)))))),AND(E102="Feb",OR(F102=2036,OR(F102=2040,F102=2044)))),29,VLOOKUP(E102,Lookup!$B$2:$C$13,2,FALSE))</f>
        <v>31</v>
      </c>
      <c r="AF102" s="495">
        <f t="shared" si="0"/>
        <v>0</v>
      </c>
      <c r="AG102" s="496"/>
      <c r="AI102" s="229">
        <f t="shared" si="2"/>
        <v>2</v>
      </c>
    </row>
    <row r="103" spans="2:35" s="212" customFormat="1" ht="12.75" hidden="1">
      <c r="B103" s="211"/>
      <c r="D103" s="228">
        <f t="shared" si="3"/>
        <v>2</v>
      </c>
      <c r="E103" s="217" t="str">
        <f>IF(E102="","",VLOOKUP(E102,Lookup!$A$2:$B$13,2,FALSE))</f>
        <v>Sep</v>
      </c>
      <c r="F103" s="218">
        <f t="shared" si="4"/>
        <v>1901</v>
      </c>
      <c r="G103" s="249"/>
      <c r="H103" s="249"/>
      <c r="I103" s="249"/>
      <c r="J103" s="249"/>
      <c r="K103" s="249"/>
      <c r="L103" s="249"/>
      <c r="M103" s="249"/>
      <c r="N103" s="249"/>
      <c r="O103" s="249"/>
      <c r="P103" s="249"/>
      <c r="Q103" s="252"/>
      <c r="R103" s="252"/>
      <c r="S103" s="252"/>
      <c r="T103" s="252"/>
      <c r="U103" s="252"/>
      <c r="V103" s="252"/>
      <c r="W103" s="252"/>
      <c r="X103" s="252"/>
      <c r="Y103" s="252"/>
      <c r="Z103" s="252"/>
      <c r="AA103" s="252"/>
      <c r="AB103" s="252"/>
      <c r="AC103" s="252"/>
      <c r="AD103" s="252"/>
      <c r="AE103" s="229">
        <f>IF(OR(AND(E103="Feb",OR(F103=2012,OR(F103=2016,OR(F103=2020,OR(F103=2024,OR(F103=2028,F103=2032)))))),AND(E103="Feb",OR(F103=2036,OR(F103=2040,F103=2044)))),29,VLOOKUP(E103,Lookup!$B$2:$C$13,2,FALSE))</f>
        <v>30</v>
      </c>
      <c r="AF103" s="495">
        <f t="shared" si="0"/>
        <v>0</v>
      </c>
      <c r="AG103" s="496"/>
      <c r="AI103" s="229">
        <f t="shared" si="2"/>
        <v>2</v>
      </c>
    </row>
    <row r="104" spans="2:35" s="212" customFormat="1" ht="12.75" hidden="1">
      <c r="B104" s="211"/>
      <c r="D104" s="228">
        <f t="shared" si="3"/>
        <v>2</v>
      </c>
      <c r="E104" s="217" t="str">
        <f>IF(E103="","",VLOOKUP(E103,Lookup!$A$2:$B$13,2,FALSE))</f>
        <v>Oct</v>
      </c>
      <c r="F104" s="218">
        <f t="shared" si="4"/>
        <v>1901</v>
      </c>
      <c r="G104" s="249"/>
      <c r="H104" s="249"/>
      <c r="I104" s="249"/>
      <c r="J104" s="249"/>
      <c r="K104" s="249"/>
      <c r="L104" s="249"/>
      <c r="M104" s="249"/>
      <c r="N104" s="249"/>
      <c r="O104" s="249"/>
      <c r="P104" s="249"/>
      <c r="Q104" s="252"/>
      <c r="R104" s="252"/>
      <c r="S104" s="252"/>
      <c r="T104" s="252"/>
      <c r="U104" s="252"/>
      <c r="V104" s="252"/>
      <c r="W104" s="252"/>
      <c r="X104" s="252"/>
      <c r="Y104" s="252"/>
      <c r="Z104" s="252"/>
      <c r="AA104" s="252"/>
      <c r="AB104" s="252"/>
      <c r="AC104" s="252"/>
      <c r="AD104" s="252"/>
      <c r="AE104" s="229">
        <f>IF(OR(AND(E104="Feb",OR(F104=2012,OR(F104=2016,OR(F104=2020,OR(F104=2024,OR(F104=2028,F104=2032)))))),AND(E104="Feb",OR(F104=2036,OR(F104=2040,F104=2044)))),29,VLOOKUP(E104,Lookup!$B$2:$C$13,2,FALSE))</f>
        <v>31</v>
      </c>
      <c r="AF104" s="495">
        <f t="shared" si="0"/>
        <v>0</v>
      </c>
      <c r="AG104" s="496"/>
      <c r="AI104" s="229">
        <f t="shared" si="2"/>
        <v>2</v>
      </c>
    </row>
    <row r="105" spans="2:35" s="212" customFormat="1" ht="12.75" hidden="1">
      <c r="B105" s="211"/>
      <c r="D105" s="228">
        <f t="shared" si="3"/>
        <v>2</v>
      </c>
      <c r="E105" s="217" t="str">
        <f>IF(E104="","",VLOOKUP(E104,Lookup!$A$2:$B$13,2,FALSE))</f>
        <v>Nov</v>
      </c>
      <c r="F105" s="218">
        <f t="shared" si="4"/>
        <v>1901</v>
      </c>
      <c r="G105" s="249"/>
      <c r="H105" s="249"/>
      <c r="I105" s="249"/>
      <c r="J105" s="249"/>
      <c r="K105" s="249"/>
      <c r="L105" s="249"/>
      <c r="M105" s="249"/>
      <c r="N105" s="249"/>
      <c r="O105" s="249"/>
      <c r="P105" s="249"/>
      <c r="Q105" s="252"/>
      <c r="R105" s="252"/>
      <c r="S105" s="252"/>
      <c r="T105" s="252"/>
      <c r="U105" s="252"/>
      <c r="V105" s="252"/>
      <c r="W105" s="252"/>
      <c r="X105" s="252"/>
      <c r="Y105" s="252"/>
      <c r="Z105" s="252"/>
      <c r="AA105" s="252"/>
      <c r="AB105" s="252"/>
      <c r="AC105" s="252"/>
      <c r="AD105" s="252"/>
      <c r="AE105" s="229">
        <f>IF(OR(AND(E105="Feb",OR(F105=2012,OR(F105=2016,OR(F105=2020,OR(F105=2024,OR(F105=2028,F105=2032)))))),AND(E105="Feb",OR(F105=2036,OR(F105=2040,F105=2044)))),29,VLOOKUP(E105,Lookup!$B$2:$C$13,2,FALSE))</f>
        <v>30</v>
      </c>
      <c r="AF105" s="495">
        <f t="shared" si="0"/>
        <v>0</v>
      </c>
      <c r="AG105" s="496"/>
      <c r="AI105" s="229">
        <f t="shared" si="2"/>
        <v>2</v>
      </c>
    </row>
    <row r="106" spans="2:35" s="212" customFormat="1" ht="13.5" hidden="1" thickBot="1">
      <c r="B106" s="211"/>
      <c r="D106" s="230">
        <f t="shared" si="3"/>
        <v>2</v>
      </c>
      <c r="E106" s="231" t="str">
        <f>IF(E105="","",VLOOKUP(E105,Lookup!$A$2:$B$13,2,FALSE))</f>
        <v>Dec</v>
      </c>
      <c r="F106" s="232">
        <f t="shared" si="4"/>
        <v>1901</v>
      </c>
      <c r="G106" s="256"/>
      <c r="H106" s="256"/>
      <c r="I106" s="256"/>
      <c r="J106" s="256"/>
      <c r="K106" s="256"/>
      <c r="L106" s="256"/>
      <c r="M106" s="256"/>
      <c r="N106" s="256"/>
      <c r="O106" s="256"/>
      <c r="P106" s="256"/>
      <c r="Q106" s="257"/>
      <c r="R106" s="257"/>
      <c r="S106" s="257"/>
      <c r="T106" s="257"/>
      <c r="U106" s="257"/>
      <c r="V106" s="257"/>
      <c r="W106" s="257"/>
      <c r="X106" s="257"/>
      <c r="Y106" s="257"/>
      <c r="Z106" s="257"/>
      <c r="AA106" s="257"/>
      <c r="AB106" s="257"/>
      <c r="AC106" s="257"/>
      <c r="AD106" s="257"/>
      <c r="AE106" s="233">
        <f>IF(OR(AND(E106="Feb",OR(F106=2012,OR(F106=2016,OR(F106=2020,OR(F106=2024,OR(F106=2028,F106=2032)))))),AND(E106="Feb",OR(F106=2036,OR(F106=2040,F106=2044)))),29,VLOOKUP(E106,Lookup!$B$2:$C$13,2,FALSE))</f>
        <v>31</v>
      </c>
      <c r="AF106" s="531">
        <f t="shared" si="0"/>
        <v>0</v>
      </c>
      <c r="AG106" s="532"/>
      <c r="AI106" s="233">
        <f t="shared" si="2"/>
        <v>2</v>
      </c>
    </row>
    <row r="107" spans="2:35" s="212" customFormat="1" ht="12.75" hidden="1">
      <c r="B107" s="211"/>
      <c r="D107" s="213">
        <f t="shared" si="3"/>
        <v>3</v>
      </c>
      <c r="E107" s="234" t="str">
        <f>IF(E106="","",VLOOKUP(E106,Lookup!$A$2:$B$13,2,FALSE))</f>
        <v>Jan</v>
      </c>
      <c r="F107" s="235">
        <f t="shared" si="4"/>
        <v>1902</v>
      </c>
      <c r="G107" s="248"/>
      <c r="H107" s="248"/>
      <c r="I107" s="248"/>
      <c r="J107" s="248"/>
      <c r="K107" s="248"/>
      <c r="L107" s="248"/>
      <c r="M107" s="248"/>
      <c r="N107" s="248"/>
      <c r="O107" s="248"/>
      <c r="P107" s="248"/>
      <c r="Q107" s="251"/>
      <c r="R107" s="251"/>
      <c r="S107" s="251"/>
      <c r="T107" s="251"/>
      <c r="U107" s="251"/>
      <c r="V107" s="251"/>
      <c r="W107" s="251"/>
      <c r="X107" s="251"/>
      <c r="Y107" s="251"/>
      <c r="Z107" s="251"/>
      <c r="AA107" s="251"/>
      <c r="AB107" s="251"/>
      <c r="AC107" s="251"/>
      <c r="AD107" s="251"/>
      <c r="AE107" s="215">
        <f>IF(OR(AND(E107="Feb",OR(F107=2012,OR(F107=2016,OR(F107=2020,OR(F107=2024,OR(F107=2028,F107=2032)))))),AND(E107="Feb",OR(F107=2036,OR(F107=2040,F107=2044)))),29,VLOOKUP(E107,Lookup!$B$2:$C$13,2,FALSE))</f>
        <v>31</v>
      </c>
      <c r="AF107" s="528">
        <f t="shared" si="0"/>
        <v>0</v>
      </c>
      <c r="AG107" s="529"/>
      <c r="AI107" s="215">
        <f>+D107</f>
        <v>3</v>
      </c>
    </row>
    <row r="108" spans="2:35" s="212" customFormat="1" ht="12.75" hidden="1">
      <c r="B108" s="211"/>
      <c r="D108" s="216">
        <f t="shared" si="3"/>
        <v>3</v>
      </c>
      <c r="E108" s="217" t="str">
        <f>IF(E107="","",VLOOKUP(E107,Lookup!$A$2:$B$13,2,FALSE))</f>
        <v>Feb</v>
      </c>
      <c r="F108" s="218">
        <f t="shared" si="4"/>
        <v>1902</v>
      </c>
      <c r="G108" s="249"/>
      <c r="H108" s="249"/>
      <c r="I108" s="249"/>
      <c r="J108" s="249"/>
      <c r="K108" s="249"/>
      <c r="L108" s="249"/>
      <c r="M108" s="249"/>
      <c r="N108" s="249"/>
      <c r="O108" s="249"/>
      <c r="P108" s="249"/>
      <c r="Q108" s="252"/>
      <c r="R108" s="252"/>
      <c r="S108" s="252"/>
      <c r="T108" s="252"/>
      <c r="U108" s="252"/>
      <c r="V108" s="252"/>
      <c r="W108" s="252"/>
      <c r="X108" s="252"/>
      <c r="Y108" s="252"/>
      <c r="Z108" s="252"/>
      <c r="AA108" s="252"/>
      <c r="AB108" s="252"/>
      <c r="AC108" s="252"/>
      <c r="AD108" s="252"/>
      <c r="AE108" s="219">
        <f>IF(OR(AND(E108="Feb",OR(F108=2012,OR(F108=2016,OR(F108=2020,OR(F108=2024,OR(F108=2028,F108=2032)))))),AND(E108="Feb",OR(F108=2036,OR(F108=2040,F108=2044)))),29,VLOOKUP(E108,Lookup!$B$2:$C$13,2,FALSE))</f>
        <v>28</v>
      </c>
      <c r="AF108" s="495">
        <f t="shared" si="0"/>
        <v>0</v>
      </c>
      <c r="AG108" s="496"/>
      <c r="AI108" s="219">
        <f t="shared" si="2"/>
        <v>3</v>
      </c>
    </row>
    <row r="109" spans="2:35" s="212" customFormat="1" ht="12.75" hidden="1">
      <c r="B109" s="211"/>
      <c r="D109" s="216">
        <f t="shared" si="3"/>
        <v>3</v>
      </c>
      <c r="E109" s="217" t="str">
        <f>IF(E108="","",VLOOKUP(E108,Lookup!$A$2:$B$13,2,FALSE))</f>
        <v>Mar</v>
      </c>
      <c r="F109" s="218">
        <f t="shared" si="4"/>
        <v>1902</v>
      </c>
      <c r="G109" s="249"/>
      <c r="H109" s="249"/>
      <c r="I109" s="249"/>
      <c r="J109" s="249"/>
      <c r="K109" s="249"/>
      <c r="L109" s="249"/>
      <c r="M109" s="249"/>
      <c r="N109" s="249"/>
      <c r="O109" s="249"/>
      <c r="P109" s="249"/>
      <c r="Q109" s="252"/>
      <c r="R109" s="252"/>
      <c r="S109" s="252"/>
      <c r="T109" s="252"/>
      <c r="U109" s="252"/>
      <c r="V109" s="252"/>
      <c r="W109" s="252"/>
      <c r="X109" s="252"/>
      <c r="Y109" s="252"/>
      <c r="Z109" s="252"/>
      <c r="AA109" s="252"/>
      <c r="AB109" s="252"/>
      <c r="AC109" s="252"/>
      <c r="AD109" s="252"/>
      <c r="AE109" s="219">
        <f>IF(OR(AND(E109="Feb",OR(F109=2012,OR(F109=2016,OR(F109=2020,OR(F109=2024,OR(F109=2028,F109=2032)))))),AND(E109="Feb",OR(F109=2036,OR(F109=2040,F109=2044)))),29,VLOOKUP(E109,Lookup!$B$2:$C$13,2,FALSE))</f>
        <v>31</v>
      </c>
      <c r="AF109" s="495">
        <f t="shared" si="0"/>
        <v>0</v>
      </c>
      <c r="AG109" s="496"/>
      <c r="AI109" s="219">
        <f t="shared" si="2"/>
        <v>3</v>
      </c>
    </row>
    <row r="110" spans="2:35" s="212" customFormat="1" ht="12.75" hidden="1">
      <c r="B110" s="211"/>
      <c r="D110" s="216">
        <f t="shared" si="3"/>
        <v>3</v>
      </c>
      <c r="E110" s="217" t="str">
        <f>IF(E109="","",VLOOKUP(E109,Lookup!$A$2:$B$13,2,FALSE))</f>
        <v>Apr</v>
      </c>
      <c r="F110" s="218">
        <f t="shared" si="4"/>
        <v>1902</v>
      </c>
      <c r="G110" s="249"/>
      <c r="H110" s="249"/>
      <c r="I110" s="249"/>
      <c r="J110" s="249"/>
      <c r="K110" s="249"/>
      <c r="L110" s="249"/>
      <c r="M110" s="249"/>
      <c r="N110" s="249"/>
      <c r="O110" s="249"/>
      <c r="P110" s="249"/>
      <c r="Q110" s="252"/>
      <c r="R110" s="252"/>
      <c r="S110" s="252"/>
      <c r="T110" s="252"/>
      <c r="U110" s="252"/>
      <c r="V110" s="252"/>
      <c r="W110" s="252"/>
      <c r="X110" s="252"/>
      <c r="Y110" s="252"/>
      <c r="Z110" s="252"/>
      <c r="AA110" s="252"/>
      <c r="AB110" s="252"/>
      <c r="AC110" s="252"/>
      <c r="AD110" s="252"/>
      <c r="AE110" s="219">
        <f>IF(OR(AND(E110="Feb",OR(F110=2012,OR(F110=2016,OR(F110=2020,OR(F110=2024,OR(F110=2028,F110=2032)))))),AND(E110="Feb",OR(F110=2036,OR(F110=2040,F110=2044)))),29,VLOOKUP(E110,Lookup!$B$2:$C$13,2,FALSE))</f>
        <v>30</v>
      </c>
      <c r="AF110" s="495">
        <f t="shared" si="0"/>
        <v>0</v>
      </c>
      <c r="AG110" s="496"/>
      <c r="AI110" s="219">
        <f t="shared" si="2"/>
        <v>3</v>
      </c>
    </row>
    <row r="111" spans="2:35" s="212" customFormat="1" ht="12.75" hidden="1">
      <c r="B111" s="211"/>
      <c r="D111" s="216">
        <f t="shared" si="3"/>
        <v>3</v>
      </c>
      <c r="E111" s="217" t="str">
        <f>IF(E110="","",VLOOKUP(E110,Lookup!$A$2:$B$13,2,FALSE))</f>
        <v>May</v>
      </c>
      <c r="F111" s="218">
        <f t="shared" si="4"/>
        <v>1902</v>
      </c>
      <c r="G111" s="249"/>
      <c r="H111" s="249"/>
      <c r="I111" s="249"/>
      <c r="J111" s="249"/>
      <c r="K111" s="249"/>
      <c r="L111" s="249"/>
      <c r="M111" s="249"/>
      <c r="N111" s="249"/>
      <c r="O111" s="249"/>
      <c r="P111" s="249"/>
      <c r="Q111" s="252"/>
      <c r="R111" s="252"/>
      <c r="S111" s="252"/>
      <c r="T111" s="252"/>
      <c r="U111" s="252"/>
      <c r="V111" s="252"/>
      <c r="W111" s="252"/>
      <c r="X111" s="252"/>
      <c r="Y111" s="252"/>
      <c r="Z111" s="252"/>
      <c r="AA111" s="252"/>
      <c r="AB111" s="252"/>
      <c r="AC111" s="252"/>
      <c r="AD111" s="252"/>
      <c r="AE111" s="219">
        <f>IF(OR(AND(E111="Feb",OR(F111=2012,OR(F111=2016,OR(F111=2020,OR(F111=2024,OR(F111=2028,F111=2032)))))),AND(E111="Feb",OR(F111=2036,OR(F111=2040,F111=2044)))),29,VLOOKUP(E111,Lookup!$B$2:$C$13,2,FALSE))</f>
        <v>31</v>
      </c>
      <c r="AF111" s="495">
        <f t="shared" si="0"/>
        <v>0</v>
      </c>
      <c r="AG111" s="496"/>
      <c r="AI111" s="219">
        <f t="shared" si="2"/>
        <v>3</v>
      </c>
    </row>
    <row r="112" spans="2:35" s="212" customFormat="1" ht="12.75" hidden="1">
      <c r="B112" s="211"/>
      <c r="D112" s="216">
        <f t="shared" si="3"/>
        <v>3</v>
      </c>
      <c r="E112" s="217" t="str">
        <f>IF(E111="","",VLOOKUP(E111,Lookup!$A$2:$B$13,2,FALSE))</f>
        <v>Jun</v>
      </c>
      <c r="F112" s="218">
        <f t="shared" si="4"/>
        <v>1902</v>
      </c>
      <c r="G112" s="249"/>
      <c r="H112" s="249"/>
      <c r="I112" s="249"/>
      <c r="J112" s="249"/>
      <c r="K112" s="249"/>
      <c r="L112" s="249"/>
      <c r="M112" s="249"/>
      <c r="N112" s="249"/>
      <c r="O112" s="249"/>
      <c r="P112" s="249"/>
      <c r="Q112" s="252"/>
      <c r="R112" s="252"/>
      <c r="S112" s="252"/>
      <c r="T112" s="252"/>
      <c r="U112" s="252"/>
      <c r="V112" s="252"/>
      <c r="W112" s="252"/>
      <c r="X112" s="252"/>
      <c r="Y112" s="252"/>
      <c r="Z112" s="252"/>
      <c r="AA112" s="252"/>
      <c r="AB112" s="252"/>
      <c r="AC112" s="252"/>
      <c r="AD112" s="252"/>
      <c r="AE112" s="219">
        <f>IF(OR(AND(E112="Feb",OR(F112=2012,OR(F112=2016,OR(F112=2020,OR(F112=2024,OR(F112=2028,F112=2032)))))),AND(E112="Feb",OR(F112=2036,OR(F112=2040,F112=2044)))),29,VLOOKUP(E112,Lookup!$B$2:$C$13,2,FALSE))</f>
        <v>30</v>
      </c>
      <c r="AF112" s="495">
        <f t="shared" si="0"/>
        <v>0</v>
      </c>
      <c r="AG112" s="496"/>
      <c r="AI112" s="219">
        <f t="shared" si="2"/>
        <v>3</v>
      </c>
    </row>
    <row r="113" spans="2:35" s="212" customFormat="1" ht="12.75" hidden="1">
      <c r="B113" s="211"/>
      <c r="D113" s="216">
        <f t="shared" si="3"/>
        <v>3</v>
      </c>
      <c r="E113" s="217" t="str">
        <f>IF(E112="","",VLOOKUP(E112,Lookup!$A$2:$B$13,2,FALSE))</f>
        <v>Jul</v>
      </c>
      <c r="F113" s="218">
        <f t="shared" si="4"/>
        <v>1902</v>
      </c>
      <c r="G113" s="249"/>
      <c r="H113" s="249"/>
      <c r="I113" s="249"/>
      <c r="J113" s="249"/>
      <c r="K113" s="249"/>
      <c r="L113" s="249"/>
      <c r="M113" s="249"/>
      <c r="N113" s="249"/>
      <c r="O113" s="249"/>
      <c r="P113" s="249"/>
      <c r="Q113" s="252"/>
      <c r="R113" s="252"/>
      <c r="S113" s="252"/>
      <c r="T113" s="252"/>
      <c r="U113" s="252"/>
      <c r="V113" s="252"/>
      <c r="W113" s="252"/>
      <c r="X113" s="252"/>
      <c r="Y113" s="252"/>
      <c r="Z113" s="252"/>
      <c r="AA113" s="252"/>
      <c r="AB113" s="252"/>
      <c r="AC113" s="252"/>
      <c r="AD113" s="252"/>
      <c r="AE113" s="219">
        <f>IF(OR(AND(E113="Feb",OR(F113=2012,OR(F113=2016,OR(F113=2020,OR(F113=2024,OR(F113=2028,F113=2032)))))),AND(E113="Feb",OR(F113=2036,OR(F113=2040,F113=2044)))),29,VLOOKUP(E113,Lookup!$B$2:$C$13,2,FALSE))</f>
        <v>31</v>
      </c>
      <c r="AF113" s="495">
        <f t="shared" si="0"/>
        <v>0</v>
      </c>
      <c r="AG113" s="496"/>
      <c r="AI113" s="219">
        <f t="shared" si="2"/>
        <v>3</v>
      </c>
    </row>
    <row r="114" spans="2:35" s="212" customFormat="1" ht="12.75" hidden="1">
      <c r="B114" s="211"/>
      <c r="D114" s="216">
        <f t="shared" si="3"/>
        <v>3</v>
      </c>
      <c r="E114" s="217" t="str">
        <f>IF(E113="","",VLOOKUP(E113,Lookup!$A$2:$B$13,2,FALSE))</f>
        <v>Aug</v>
      </c>
      <c r="F114" s="218">
        <f t="shared" si="4"/>
        <v>1902</v>
      </c>
      <c r="G114" s="249"/>
      <c r="H114" s="249"/>
      <c r="I114" s="249"/>
      <c r="J114" s="249"/>
      <c r="K114" s="249"/>
      <c r="L114" s="249"/>
      <c r="M114" s="249"/>
      <c r="N114" s="249"/>
      <c r="O114" s="249"/>
      <c r="P114" s="249"/>
      <c r="Q114" s="252"/>
      <c r="R114" s="252"/>
      <c r="S114" s="252"/>
      <c r="T114" s="252"/>
      <c r="U114" s="252"/>
      <c r="V114" s="252"/>
      <c r="W114" s="252"/>
      <c r="X114" s="252"/>
      <c r="Y114" s="252"/>
      <c r="Z114" s="252"/>
      <c r="AA114" s="252"/>
      <c r="AB114" s="252"/>
      <c r="AC114" s="252"/>
      <c r="AD114" s="252"/>
      <c r="AE114" s="219">
        <f>IF(OR(AND(E114="Feb",OR(F114=2012,OR(F114=2016,OR(F114=2020,OR(F114=2024,OR(F114=2028,F114=2032)))))),AND(E114="Feb",OR(F114=2036,OR(F114=2040,F114=2044)))),29,VLOOKUP(E114,Lookup!$B$2:$C$13,2,FALSE))</f>
        <v>31</v>
      </c>
      <c r="AF114" s="495">
        <f t="shared" si="0"/>
        <v>0</v>
      </c>
      <c r="AG114" s="496"/>
      <c r="AI114" s="219">
        <f t="shared" si="2"/>
        <v>3</v>
      </c>
    </row>
    <row r="115" spans="2:35" s="212" customFormat="1" ht="12.75" hidden="1">
      <c r="B115" s="211"/>
      <c r="D115" s="216">
        <f t="shared" si="3"/>
        <v>3</v>
      </c>
      <c r="E115" s="217" t="str">
        <f>IF(E114="","",VLOOKUP(E114,Lookup!$A$2:$B$13,2,FALSE))</f>
        <v>Sep</v>
      </c>
      <c r="F115" s="218">
        <f t="shared" si="4"/>
        <v>1902</v>
      </c>
      <c r="G115" s="249"/>
      <c r="H115" s="249"/>
      <c r="I115" s="249"/>
      <c r="J115" s="249"/>
      <c r="K115" s="249"/>
      <c r="L115" s="249"/>
      <c r="M115" s="249"/>
      <c r="N115" s="249"/>
      <c r="O115" s="249"/>
      <c r="P115" s="249"/>
      <c r="Q115" s="252"/>
      <c r="R115" s="252"/>
      <c r="S115" s="252"/>
      <c r="T115" s="252"/>
      <c r="U115" s="252"/>
      <c r="V115" s="252"/>
      <c r="W115" s="252"/>
      <c r="X115" s="252"/>
      <c r="Y115" s="252"/>
      <c r="Z115" s="252"/>
      <c r="AA115" s="252"/>
      <c r="AB115" s="252"/>
      <c r="AC115" s="252"/>
      <c r="AD115" s="252"/>
      <c r="AE115" s="219">
        <f>IF(OR(AND(E115="Feb",OR(F115=2012,OR(F115=2016,OR(F115=2020,OR(F115=2024,OR(F115=2028,F115=2032)))))),AND(E115="Feb",OR(F115=2036,OR(F115=2040,F115=2044)))),29,VLOOKUP(E115,Lookup!$B$2:$C$13,2,FALSE))</f>
        <v>30</v>
      </c>
      <c r="AF115" s="495">
        <f t="shared" si="0"/>
        <v>0</v>
      </c>
      <c r="AG115" s="496"/>
      <c r="AI115" s="219">
        <f t="shared" si="2"/>
        <v>3</v>
      </c>
    </row>
    <row r="116" spans="2:35" s="212" customFormat="1" ht="12.75" hidden="1">
      <c r="B116" s="211"/>
      <c r="D116" s="216">
        <f t="shared" si="3"/>
        <v>3</v>
      </c>
      <c r="E116" s="217" t="str">
        <f>IF(E115="","",VLOOKUP(E115,Lookup!$A$2:$B$13,2,FALSE))</f>
        <v>Oct</v>
      </c>
      <c r="F116" s="218">
        <f t="shared" si="4"/>
        <v>1902</v>
      </c>
      <c r="G116" s="249"/>
      <c r="H116" s="249"/>
      <c r="I116" s="249"/>
      <c r="J116" s="249"/>
      <c r="K116" s="249"/>
      <c r="L116" s="249"/>
      <c r="M116" s="249"/>
      <c r="N116" s="249"/>
      <c r="O116" s="249"/>
      <c r="P116" s="249"/>
      <c r="Q116" s="252"/>
      <c r="R116" s="252"/>
      <c r="S116" s="252"/>
      <c r="T116" s="252"/>
      <c r="U116" s="252"/>
      <c r="V116" s="252"/>
      <c r="W116" s="252"/>
      <c r="X116" s="252"/>
      <c r="Y116" s="252"/>
      <c r="Z116" s="252"/>
      <c r="AA116" s="252"/>
      <c r="AB116" s="252"/>
      <c r="AC116" s="252"/>
      <c r="AD116" s="252"/>
      <c r="AE116" s="219">
        <f>IF(OR(AND(E116="Feb",OR(F116=2012,OR(F116=2016,OR(F116=2020,OR(F116=2024,OR(F116=2028,F116=2032)))))),AND(E116="Feb",OR(F116=2036,OR(F116=2040,F116=2044)))),29,VLOOKUP(E116,Lookup!$B$2:$C$13,2,FALSE))</f>
        <v>31</v>
      </c>
      <c r="AF116" s="495">
        <f t="shared" si="0"/>
        <v>0</v>
      </c>
      <c r="AG116" s="496"/>
      <c r="AI116" s="219">
        <f t="shared" si="2"/>
        <v>3</v>
      </c>
    </row>
    <row r="117" spans="2:35" s="212" customFormat="1" ht="12.75" hidden="1">
      <c r="B117" s="211"/>
      <c r="D117" s="216">
        <f t="shared" si="3"/>
        <v>3</v>
      </c>
      <c r="E117" s="217" t="str">
        <f>IF(E116="","",VLOOKUP(E116,Lookup!$A$2:$B$13,2,FALSE))</f>
        <v>Nov</v>
      </c>
      <c r="F117" s="218">
        <f t="shared" si="4"/>
        <v>1902</v>
      </c>
      <c r="G117" s="249"/>
      <c r="H117" s="249"/>
      <c r="I117" s="249"/>
      <c r="J117" s="249"/>
      <c r="K117" s="249"/>
      <c r="L117" s="249"/>
      <c r="M117" s="249"/>
      <c r="N117" s="249"/>
      <c r="O117" s="249"/>
      <c r="P117" s="249"/>
      <c r="Q117" s="252"/>
      <c r="R117" s="252"/>
      <c r="S117" s="252"/>
      <c r="T117" s="252"/>
      <c r="U117" s="252"/>
      <c r="V117" s="252"/>
      <c r="W117" s="252"/>
      <c r="X117" s="252"/>
      <c r="Y117" s="252"/>
      <c r="Z117" s="252"/>
      <c r="AA117" s="252"/>
      <c r="AB117" s="252"/>
      <c r="AC117" s="252"/>
      <c r="AD117" s="252"/>
      <c r="AE117" s="219">
        <f>IF(OR(AND(E117="Feb",OR(F117=2012,OR(F117=2016,OR(F117=2020,OR(F117=2024,OR(F117=2028,F117=2032)))))),AND(E117="Feb",OR(F117=2036,OR(F117=2040,F117=2044)))),29,VLOOKUP(E117,Lookup!$B$2:$C$13,2,FALSE))</f>
        <v>30</v>
      </c>
      <c r="AF117" s="495">
        <f t="shared" si="0"/>
        <v>0</v>
      </c>
      <c r="AG117" s="496"/>
      <c r="AI117" s="219">
        <f t="shared" si="2"/>
        <v>3</v>
      </c>
    </row>
    <row r="118" spans="2:35" s="212" customFormat="1" ht="13.5" hidden="1" thickBot="1">
      <c r="B118" s="211"/>
      <c r="D118" s="220">
        <f t="shared" si="3"/>
        <v>3</v>
      </c>
      <c r="E118" s="221" t="str">
        <f>IF(E117="","",VLOOKUP(E117,Lookup!$A$2:$B$13,2,FALSE))</f>
        <v>Dec</v>
      </c>
      <c r="F118" s="222">
        <f t="shared" si="4"/>
        <v>1902</v>
      </c>
      <c r="G118" s="250"/>
      <c r="H118" s="250"/>
      <c r="I118" s="250"/>
      <c r="J118" s="250"/>
      <c r="K118" s="250"/>
      <c r="L118" s="250"/>
      <c r="M118" s="250"/>
      <c r="N118" s="250"/>
      <c r="O118" s="250"/>
      <c r="P118" s="250"/>
      <c r="Q118" s="253"/>
      <c r="R118" s="253"/>
      <c r="S118" s="253"/>
      <c r="T118" s="253"/>
      <c r="U118" s="253"/>
      <c r="V118" s="253"/>
      <c r="W118" s="253"/>
      <c r="X118" s="253"/>
      <c r="Y118" s="253"/>
      <c r="Z118" s="253"/>
      <c r="AA118" s="253"/>
      <c r="AB118" s="253"/>
      <c r="AC118" s="253"/>
      <c r="AD118" s="253"/>
      <c r="AE118" s="223">
        <f>IF(OR(AND(E118="Feb",OR(F118=2012,OR(F118=2016,OR(F118=2020,OR(F118=2024,OR(F118=2028,F118=2032)))))),AND(E118="Feb",OR(F118=2036,OR(F118=2040,F118=2044)))),29,VLOOKUP(E118,Lookup!$B$2:$C$13,2,FALSE))</f>
        <v>31</v>
      </c>
      <c r="AF118" s="522">
        <f t="shared" si="0"/>
        <v>0</v>
      </c>
      <c r="AG118" s="523"/>
      <c r="AI118" s="223">
        <f t="shared" si="2"/>
        <v>3</v>
      </c>
    </row>
    <row r="119" spans="2:35" s="212" customFormat="1" ht="12.75" hidden="1">
      <c r="B119" s="211"/>
      <c r="D119" s="224">
        <f t="shared" si="3"/>
        <v>4</v>
      </c>
      <c r="E119" s="225" t="str">
        <f>IF(E118="","",VLOOKUP(E118,Lookup!$A$2:$B$13,2,FALSE))</f>
        <v>Jan</v>
      </c>
      <c r="F119" s="226">
        <f t="shared" si="4"/>
        <v>1903</v>
      </c>
      <c r="G119" s="254"/>
      <c r="H119" s="254"/>
      <c r="I119" s="254"/>
      <c r="J119" s="254"/>
      <c r="K119" s="254"/>
      <c r="L119" s="254"/>
      <c r="M119" s="254"/>
      <c r="N119" s="254"/>
      <c r="O119" s="254"/>
      <c r="P119" s="254"/>
      <c r="Q119" s="255"/>
      <c r="R119" s="255"/>
      <c r="S119" s="255"/>
      <c r="T119" s="255"/>
      <c r="U119" s="255"/>
      <c r="V119" s="255"/>
      <c r="W119" s="255"/>
      <c r="X119" s="255"/>
      <c r="Y119" s="255"/>
      <c r="Z119" s="255"/>
      <c r="AA119" s="255"/>
      <c r="AB119" s="255"/>
      <c r="AC119" s="255"/>
      <c r="AD119" s="255"/>
      <c r="AE119" s="227">
        <f>IF(OR(AND(E119="Feb",OR(F119=2012,OR(F119=2016,OR(F119=2020,OR(F119=2024,OR(F119=2028,F119=2032)))))),AND(E119="Feb",OR(F119=2036,OR(F119=2040,F119=2044)))),29,VLOOKUP(E119,Lookup!$B$2:$C$13,2,FALSE))</f>
        <v>31</v>
      </c>
      <c r="AF119" s="502">
        <f t="shared" si="0"/>
        <v>0</v>
      </c>
      <c r="AG119" s="503"/>
      <c r="AI119" s="227">
        <f t="shared" si="2"/>
        <v>4</v>
      </c>
    </row>
    <row r="120" spans="2:35" s="212" customFormat="1" ht="12.75" hidden="1">
      <c r="B120" s="211"/>
      <c r="D120" s="228">
        <f t="shared" si="3"/>
        <v>4</v>
      </c>
      <c r="E120" s="217" t="str">
        <f>IF(E119="","",VLOOKUP(E119,Lookup!$A$2:$B$13,2,FALSE))</f>
        <v>Feb</v>
      </c>
      <c r="F120" s="218">
        <f t="shared" si="4"/>
        <v>1903</v>
      </c>
      <c r="G120" s="249"/>
      <c r="H120" s="249"/>
      <c r="I120" s="249"/>
      <c r="J120" s="249"/>
      <c r="K120" s="249"/>
      <c r="L120" s="249"/>
      <c r="M120" s="249"/>
      <c r="N120" s="249"/>
      <c r="O120" s="249"/>
      <c r="P120" s="249"/>
      <c r="Q120" s="252"/>
      <c r="R120" s="252"/>
      <c r="S120" s="252"/>
      <c r="T120" s="252"/>
      <c r="U120" s="252"/>
      <c r="V120" s="252"/>
      <c r="W120" s="252"/>
      <c r="X120" s="252"/>
      <c r="Y120" s="252"/>
      <c r="Z120" s="252"/>
      <c r="AA120" s="252"/>
      <c r="AB120" s="252"/>
      <c r="AC120" s="252"/>
      <c r="AD120" s="252"/>
      <c r="AE120" s="229">
        <f>IF(OR(AND(E120="Feb",OR(F120=2012,OR(F120=2016,OR(F120=2020,OR(F120=2024,OR(F120=2028,F120=2032)))))),AND(E120="Feb",OR(F120=2036,OR(F120=2040,F120=2044)))),29,VLOOKUP(E120,Lookup!$B$2:$C$13,2,FALSE))</f>
        <v>28</v>
      </c>
      <c r="AF120" s="495">
        <f t="shared" si="0"/>
        <v>0</v>
      </c>
      <c r="AG120" s="496"/>
      <c r="AI120" s="229">
        <f t="shared" si="2"/>
        <v>4</v>
      </c>
    </row>
    <row r="121" spans="2:35" s="212" customFormat="1" ht="12.75" hidden="1">
      <c r="B121" s="211"/>
      <c r="D121" s="228">
        <f t="shared" si="3"/>
        <v>4</v>
      </c>
      <c r="E121" s="217" t="str">
        <f>IF(E120="","",VLOOKUP(E120,Lookup!$A$2:$B$13,2,FALSE))</f>
        <v>Mar</v>
      </c>
      <c r="F121" s="218">
        <f t="shared" si="4"/>
        <v>1903</v>
      </c>
      <c r="G121" s="249"/>
      <c r="H121" s="249"/>
      <c r="I121" s="249"/>
      <c r="J121" s="249"/>
      <c r="K121" s="249"/>
      <c r="L121" s="249"/>
      <c r="M121" s="249"/>
      <c r="N121" s="249"/>
      <c r="O121" s="249"/>
      <c r="P121" s="249"/>
      <c r="Q121" s="252"/>
      <c r="R121" s="252"/>
      <c r="S121" s="252"/>
      <c r="T121" s="252"/>
      <c r="U121" s="252"/>
      <c r="V121" s="252"/>
      <c r="W121" s="252"/>
      <c r="X121" s="252"/>
      <c r="Y121" s="252"/>
      <c r="Z121" s="252"/>
      <c r="AA121" s="252"/>
      <c r="AB121" s="252"/>
      <c r="AC121" s="252"/>
      <c r="AD121" s="252"/>
      <c r="AE121" s="229">
        <f>IF(OR(AND(E121="Feb",OR(F121=2012,OR(F121=2016,OR(F121=2020,OR(F121=2024,OR(F121=2028,F121=2032)))))),AND(E121="Feb",OR(F121=2036,OR(F121=2040,F121=2044)))),29,VLOOKUP(E121,Lookup!$B$2:$C$13,2,FALSE))</f>
        <v>31</v>
      </c>
      <c r="AF121" s="495">
        <f t="shared" si="0"/>
        <v>0</v>
      </c>
      <c r="AG121" s="496"/>
      <c r="AI121" s="229">
        <f t="shared" si="2"/>
        <v>4</v>
      </c>
    </row>
    <row r="122" spans="2:35" s="212" customFormat="1" ht="12.75" hidden="1">
      <c r="B122" s="211"/>
      <c r="D122" s="228">
        <f t="shared" si="3"/>
        <v>4</v>
      </c>
      <c r="E122" s="217" t="str">
        <f>IF(E121="","",VLOOKUP(E121,Lookup!$A$2:$B$13,2,FALSE))</f>
        <v>Apr</v>
      </c>
      <c r="F122" s="218">
        <f t="shared" si="4"/>
        <v>1903</v>
      </c>
      <c r="G122" s="249"/>
      <c r="H122" s="249"/>
      <c r="I122" s="249"/>
      <c r="J122" s="249"/>
      <c r="K122" s="249"/>
      <c r="L122" s="249"/>
      <c r="M122" s="249"/>
      <c r="N122" s="249"/>
      <c r="O122" s="249"/>
      <c r="P122" s="249"/>
      <c r="Q122" s="252"/>
      <c r="R122" s="252"/>
      <c r="S122" s="252"/>
      <c r="T122" s="252"/>
      <c r="U122" s="252"/>
      <c r="V122" s="252"/>
      <c r="W122" s="252"/>
      <c r="X122" s="252"/>
      <c r="Y122" s="252"/>
      <c r="Z122" s="252"/>
      <c r="AA122" s="252"/>
      <c r="AB122" s="252"/>
      <c r="AC122" s="252"/>
      <c r="AD122" s="252"/>
      <c r="AE122" s="229">
        <f>IF(OR(AND(E122="Feb",OR(F122=2012,OR(F122=2016,OR(F122=2020,OR(F122=2024,OR(F122=2028,F122=2032)))))),AND(E122="Feb",OR(F122=2036,OR(F122=2040,F122=2044)))),29,VLOOKUP(E122,Lookup!$B$2:$C$13,2,FALSE))</f>
        <v>30</v>
      </c>
      <c r="AF122" s="495">
        <f t="shared" si="0"/>
        <v>0</v>
      </c>
      <c r="AG122" s="496"/>
      <c r="AI122" s="229">
        <f t="shared" si="2"/>
        <v>4</v>
      </c>
    </row>
    <row r="123" spans="2:35" s="212" customFormat="1" ht="12.75" hidden="1">
      <c r="B123" s="211"/>
      <c r="D123" s="228">
        <f t="shared" si="3"/>
        <v>4</v>
      </c>
      <c r="E123" s="217" t="str">
        <f>IF(E122="","",VLOOKUP(E122,Lookup!$A$2:$B$13,2,FALSE))</f>
        <v>May</v>
      </c>
      <c r="F123" s="218">
        <f t="shared" si="4"/>
        <v>1903</v>
      </c>
      <c r="G123" s="249"/>
      <c r="H123" s="249"/>
      <c r="I123" s="249"/>
      <c r="J123" s="249"/>
      <c r="K123" s="249"/>
      <c r="L123" s="249"/>
      <c r="M123" s="249"/>
      <c r="N123" s="249"/>
      <c r="O123" s="249"/>
      <c r="P123" s="249"/>
      <c r="Q123" s="252"/>
      <c r="R123" s="252"/>
      <c r="S123" s="252"/>
      <c r="T123" s="252"/>
      <c r="U123" s="252"/>
      <c r="V123" s="252"/>
      <c r="W123" s="252"/>
      <c r="X123" s="252"/>
      <c r="Y123" s="252"/>
      <c r="Z123" s="252"/>
      <c r="AA123" s="252"/>
      <c r="AB123" s="252"/>
      <c r="AC123" s="252"/>
      <c r="AD123" s="252"/>
      <c r="AE123" s="229">
        <f>IF(OR(AND(E123="Feb",OR(F123=2012,OR(F123=2016,OR(F123=2020,OR(F123=2024,OR(F123=2028,F123=2032)))))),AND(E123="Feb",OR(F123=2036,OR(F123=2040,F123=2044)))),29,VLOOKUP(E123,Lookup!$B$2:$C$13,2,FALSE))</f>
        <v>31</v>
      </c>
      <c r="AF123" s="495">
        <f t="shared" si="0"/>
        <v>0</v>
      </c>
      <c r="AG123" s="496"/>
      <c r="AI123" s="229">
        <f t="shared" si="2"/>
        <v>4</v>
      </c>
    </row>
    <row r="124" spans="2:35" s="212" customFormat="1" ht="12.75" hidden="1">
      <c r="B124" s="211"/>
      <c r="D124" s="228">
        <f t="shared" si="3"/>
        <v>4</v>
      </c>
      <c r="E124" s="217" t="str">
        <f>IF(E123="","",VLOOKUP(E123,Lookup!$A$2:$B$13,2,FALSE))</f>
        <v>Jun</v>
      </c>
      <c r="F124" s="218">
        <f t="shared" si="4"/>
        <v>1903</v>
      </c>
      <c r="G124" s="249"/>
      <c r="H124" s="249"/>
      <c r="I124" s="249"/>
      <c r="J124" s="249"/>
      <c r="K124" s="249"/>
      <c r="L124" s="249"/>
      <c r="M124" s="249"/>
      <c r="N124" s="249"/>
      <c r="O124" s="249"/>
      <c r="P124" s="249"/>
      <c r="Q124" s="252"/>
      <c r="R124" s="252"/>
      <c r="S124" s="252"/>
      <c r="T124" s="252"/>
      <c r="U124" s="252"/>
      <c r="V124" s="252"/>
      <c r="W124" s="252"/>
      <c r="X124" s="252"/>
      <c r="Y124" s="252"/>
      <c r="Z124" s="252"/>
      <c r="AA124" s="252"/>
      <c r="AB124" s="252"/>
      <c r="AC124" s="252"/>
      <c r="AD124" s="252"/>
      <c r="AE124" s="229">
        <f>IF(OR(AND(E124="Feb",OR(F124=2012,OR(F124=2016,OR(F124=2020,OR(F124=2024,OR(F124=2028,F124=2032)))))),AND(E124="Feb",OR(F124=2036,OR(F124=2040,F124=2044)))),29,VLOOKUP(E124,Lookup!$B$2:$C$13,2,FALSE))</f>
        <v>30</v>
      </c>
      <c r="AF124" s="495">
        <f t="shared" si="0"/>
        <v>0</v>
      </c>
      <c r="AG124" s="496"/>
      <c r="AI124" s="229">
        <f t="shared" si="2"/>
        <v>4</v>
      </c>
    </row>
    <row r="125" spans="2:35" s="212" customFormat="1" ht="12.75" hidden="1">
      <c r="B125" s="211"/>
      <c r="D125" s="228">
        <f t="shared" si="3"/>
        <v>4</v>
      </c>
      <c r="E125" s="217" t="str">
        <f>IF(E124="","",VLOOKUP(E124,Lookup!$A$2:$B$13,2,FALSE))</f>
        <v>Jul</v>
      </c>
      <c r="F125" s="218">
        <f t="shared" si="4"/>
        <v>1903</v>
      </c>
      <c r="G125" s="249"/>
      <c r="H125" s="249"/>
      <c r="I125" s="249"/>
      <c r="J125" s="249"/>
      <c r="K125" s="249"/>
      <c r="L125" s="249"/>
      <c r="M125" s="249"/>
      <c r="N125" s="249"/>
      <c r="O125" s="249"/>
      <c r="P125" s="249"/>
      <c r="Q125" s="252"/>
      <c r="R125" s="252"/>
      <c r="S125" s="252"/>
      <c r="T125" s="252"/>
      <c r="U125" s="252"/>
      <c r="V125" s="252"/>
      <c r="W125" s="252"/>
      <c r="X125" s="252"/>
      <c r="Y125" s="252"/>
      <c r="Z125" s="252"/>
      <c r="AA125" s="252"/>
      <c r="AB125" s="252"/>
      <c r="AC125" s="252"/>
      <c r="AD125" s="252"/>
      <c r="AE125" s="229">
        <f>IF(OR(AND(E125="Feb",OR(F125=2012,OR(F125=2016,OR(F125=2020,OR(F125=2024,OR(F125=2028,F125=2032)))))),AND(E125="Feb",OR(F125=2036,OR(F125=2040,F125=2044)))),29,VLOOKUP(E125,Lookup!$B$2:$C$13,2,FALSE))</f>
        <v>31</v>
      </c>
      <c r="AF125" s="495">
        <f t="shared" si="0"/>
        <v>0</v>
      </c>
      <c r="AG125" s="496"/>
      <c r="AI125" s="229">
        <f t="shared" si="2"/>
        <v>4</v>
      </c>
    </row>
    <row r="126" spans="2:35" s="212" customFormat="1" ht="12.75" hidden="1">
      <c r="B126" s="211"/>
      <c r="D126" s="228">
        <f t="shared" si="3"/>
        <v>4</v>
      </c>
      <c r="E126" s="217" t="str">
        <f>IF(E125="","",VLOOKUP(E125,Lookup!$A$2:$B$13,2,FALSE))</f>
        <v>Aug</v>
      </c>
      <c r="F126" s="218">
        <f t="shared" si="4"/>
        <v>1903</v>
      </c>
      <c r="G126" s="249"/>
      <c r="H126" s="249"/>
      <c r="I126" s="249"/>
      <c r="J126" s="249"/>
      <c r="K126" s="249"/>
      <c r="L126" s="249"/>
      <c r="M126" s="249"/>
      <c r="N126" s="249"/>
      <c r="O126" s="249"/>
      <c r="P126" s="249"/>
      <c r="Q126" s="252"/>
      <c r="R126" s="252"/>
      <c r="S126" s="252"/>
      <c r="T126" s="252"/>
      <c r="U126" s="252"/>
      <c r="V126" s="252"/>
      <c r="W126" s="252"/>
      <c r="X126" s="252"/>
      <c r="Y126" s="252"/>
      <c r="Z126" s="252"/>
      <c r="AA126" s="252"/>
      <c r="AB126" s="252"/>
      <c r="AC126" s="252"/>
      <c r="AD126" s="252"/>
      <c r="AE126" s="229">
        <f>IF(OR(AND(E126="Feb",OR(F126=2012,OR(F126=2016,OR(F126=2020,OR(F126=2024,OR(F126=2028,F126=2032)))))),AND(E126="Feb",OR(F126=2036,OR(F126=2040,F126=2044)))),29,VLOOKUP(E126,Lookup!$B$2:$C$13,2,FALSE))</f>
        <v>31</v>
      </c>
      <c r="AF126" s="495">
        <f t="shared" si="0"/>
        <v>0</v>
      </c>
      <c r="AG126" s="496"/>
      <c r="AI126" s="229">
        <f t="shared" si="2"/>
        <v>4</v>
      </c>
    </row>
    <row r="127" spans="2:35" s="212" customFormat="1" ht="12.75" hidden="1">
      <c r="B127" s="211"/>
      <c r="D127" s="228">
        <f t="shared" si="3"/>
        <v>4</v>
      </c>
      <c r="E127" s="217" t="str">
        <f>IF(E126="","",VLOOKUP(E126,Lookup!$A$2:$B$13,2,FALSE))</f>
        <v>Sep</v>
      </c>
      <c r="F127" s="218">
        <f t="shared" si="4"/>
        <v>1903</v>
      </c>
      <c r="G127" s="249"/>
      <c r="H127" s="249"/>
      <c r="I127" s="249"/>
      <c r="J127" s="249"/>
      <c r="K127" s="249"/>
      <c r="L127" s="249"/>
      <c r="M127" s="249"/>
      <c r="N127" s="249"/>
      <c r="O127" s="249"/>
      <c r="P127" s="249"/>
      <c r="Q127" s="252"/>
      <c r="R127" s="252"/>
      <c r="S127" s="252"/>
      <c r="T127" s="252"/>
      <c r="U127" s="252"/>
      <c r="V127" s="252"/>
      <c r="W127" s="252"/>
      <c r="X127" s="252"/>
      <c r="Y127" s="252"/>
      <c r="Z127" s="252"/>
      <c r="AA127" s="252"/>
      <c r="AB127" s="252"/>
      <c r="AC127" s="252"/>
      <c r="AD127" s="252"/>
      <c r="AE127" s="229">
        <f>IF(OR(AND(E127="Feb",OR(F127=2012,OR(F127=2016,OR(F127=2020,OR(F127=2024,OR(F127=2028,F127=2032)))))),AND(E127="Feb",OR(F127=2036,OR(F127=2040,F127=2044)))),29,VLOOKUP(E127,Lookup!$B$2:$C$13,2,FALSE))</f>
        <v>30</v>
      </c>
      <c r="AF127" s="495">
        <f t="shared" si="0"/>
        <v>0</v>
      </c>
      <c r="AG127" s="496"/>
      <c r="AI127" s="229">
        <f t="shared" si="2"/>
        <v>4</v>
      </c>
    </row>
    <row r="128" spans="2:35" s="212" customFormat="1" ht="12.75" hidden="1">
      <c r="B128" s="211"/>
      <c r="D128" s="228">
        <f t="shared" si="3"/>
        <v>4</v>
      </c>
      <c r="E128" s="217" t="str">
        <f>IF(E127="","",VLOOKUP(E127,Lookup!$A$2:$B$13,2,FALSE))</f>
        <v>Oct</v>
      </c>
      <c r="F128" s="218">
        <f t="shared" si="4"/>
        <v>1903</v>
      </c>
      <c r="G128" s="249"/>
      <c r="H128" s="249"/>
      <c r="I128" s="249"/>
      <c r="J128" s="249"/>
      <c r="K128" s="249"/>
      <c r="L128" s="249"/>
      <c r="M128" s="249"/>
      <c r="N128" s="249"/>
      <c r="O128" s="249"/>
      <c r="P128" s="249"/>
      <c r="Q128" s="252"/>
      <c r="R128" s="252"/>
      <c r="S128" s="252"/>
      <c r="T128" s="252"/>
      <c r="U128" s="252"/>
      <c r="V128" s="252"/>
      <c r="W128" s="252"/>
      <c r="X128" s="252"/>
      <c r="Y128" s="252"/>
      <c r="Z128" s="252"/>
      <c r="AA128" s="252"/>
      <c r="AB128" s="252"/>
      <c r="AC128" s="252"/>
      <c r="AD128" s="252"/>
      <c r="AE128" s="229">
        <f>IF(OR(AND(E128="Feb",OR(F128=2012,OR(F128=2016,OR(F128=2020,OR(F128=2024,OR(F128=2028,F128=2032)))))),AND(E128="Feb",OR(F128=2036,OR(F128=2040,F128=2044)))),29,VLOOKUP(E128,Lookup!$B$2:$C$13,2,FALSE))</f>
        <v>31</v>
      </c>
      <c r="AF128" s="495">
        <f t="shared" si="0"/>
        <v>0</v>
      </c>
      <c r="AG128" s="496"/>
      <c r="AI128" s="229">
        <f t="shared" si="2"/>
        <v>4</v>
      </c>
    </row>
    <row r="129" spans="2:35" s="212" customFormat="1" ht="12.75" hidden="1">
      <c r="B129" s="211"/>
      <c r="D129" s="228">
        <f t="shared" si="3"/>
        <v>4</v>
      </c>
      <c r="E129" s="217" t="str">
        <f>IF(E128="","",VLOOKUP(E128,Lookup!$A$2:$B$13,2,FALSE))</f>
        <v>Nov</v>
      </c>
      <c r="F129" s="218">
        <f t="shared" si="4"/>
        <v>1903</v>
      </c>
      <c r="G129" s="249"/>
      <c r="H129" s="249"/>
      <c r="I129" s="249"/>
      <c r="J129" s="249"/>
      <c r="K129" s="249"/>
      <c r="L129" s="249"/>
      <c r="M129" s="249"/>
      <c r="N129" s="249"/>
      <c r="O129" s="249"/>
      <c r="P129" s="249"/>
      <c r="Q129" s="252"/>
      <c r="R129" s="252"/>
      <c r="S129" s="252"/>
      <c r="T129" s="252"/>
      <c r="U129" s="252"/>
      <c r="V129" s="252"/>
      <c r="W129" s="252"/>
      <c r="X129" s="252"/>
      <c r="Y129" s="252"/>
      <c r="Z129" s="252"/>
      <c r="AA129" s="252"/>
      <c r="AB129" s="252"/>
      <c r="AC129" s="252"/>
      <c r="AD129" s="252"/>
      <c r="AE129" s="229">
        <f>IF(OR(AND(E129="Feb",OR(F129=2012,OR(F129=2016,OR(F129=2020,OR(F129=2024,OR(F129=2028,F129=2032)))))),AND(E129="Feb",OR(F129=2036,OR(F129=2040,F129=2044)))),29,VLOOKUP(E129,Lookup!$B$2:$C$13,2,FALSE))</f>
        <v>30</v>
      </c>
      <c r="AF129" s="495">
        <f t="shared" si="0"/>
        <v>0</v>
      </c>
      <c r="AG129" s="496"/>
      <c r="AI129" s="229">
        <f t="shared" si="2"/>
        <v>4</v>
      </c>
    </row>
    <row r="130" spans="2:35" s="212" customFormat="1" ht="13.5" hidden="1" thickBot="1">
      <c r="B130" s="211"/>
      <c r="D130" s="230">
        <f t="shared" si="3"/>
        <v>4</v>
      </c>
      <c r="E130" s="231" t="str">
        <f>IF(E129="","",VLOOKUP(E129,Lookup!$A$2:$B$13,2,FALSE))</f>
        <v>Dec</v>
      </c>
      <c r="F130" s="232">
        <f t="shared" si="4"/>
        <v>1903</v>
      </c>
      <c r="G130" s="256"/>
      <c r="H130" s="256"/>
      <c r="I130" s="256"/>
      <c r="J130" s="256"/>
      <c r="K130" s="256"/>
      <c r="L130" s="256"/>
      <c r="M130" s="256"/>
      <c r="N130" s="256"/>
      <c r="O130" s="256"/>
      <c r="P130" s="256"/>
      <c r="Q130" s="257"/>
      <c r="R130" s="257"/>
      <c r="S130" s="257"/>
      <c r="T130" s="257"/>
      <c r="U130" s="257"/>
      <c r="V130" s="257"/>
      <c r="W130" s="257"/>
      <c r="X130" s="257"/>
      <c r="Y130" s="257"/>
      <c r="Z130" s="257"/>
      <c r="AA130" s="257"/>
      <c r="AB130" s="257"/>
      <c r="AC130" s="257"/>
      <c r="AD130" s="257"/>
      <c r="AE130" s="233">
        <f>IF(OR(AND(E130="Feb",OR(F130=2012,OR(F130=2016,OR(F130=2020,OR(F130=2024,OR(F130=2028,F130=2032)))))),AND(E130="Feb",OR(F130=2036,OR(F130=2040,F130=2044)))),29,VLOOKUP(E130,Lookup!$B$2:$C$13,2,FALSE))</f>
        <v>31</v>
      </c>
      <c r="AF130" s="531">
        <f t="shared" si="0"/>
        <v>0</v>
      </c>
      <c r="AG130" s="532"/>
      <c r="AI130" s="233">
        <f t="shared" si="2"/>
        <v>4</v>
      </c>
    </row>
    <row r="131" spans="2:35" s="212" customFormat="1" ht="12.75" hidden="1">
      <c r="B131" s="211"/>
      <c r="D131" s="213">
        <f t="shared" si="3"/>
        <v>5</v>
      </c>
      <c r="E131" s="234" t="str">
        <f>IF(E130="","",VLOOKUP(E130,Lookup!$A$2:$B$13,2,FALSE))</f>
        <v>Jan</v>
      </c>
      <c r="F131" s="235">
        <f t="shared" si="4"/>
        <v>1904</v>
      </c>
      <c r="G131" s="248"/>
      <c r="H131" s="248"/>
      <c r="I131" s="248"/>
      <c r="J131" s="248"/>
      <c r="K131" s="248"/>
      <c r="L131" s="248"/>
      <c r="M131" s="248"/>
      <c r="N131" s="248"/>
      <c r="O131" s="248"/>
      <c r="P131" s="248"/>
      <c r="Q131" s="251"/>
      <c r="R131" s="251"/>
      <c r="S131" s="251"/>
      <c r="T131" s="251"/>
      <c r="U131" s="251"/>
      <c r="V131" s="251"/>
      <c r="W131" s="251"/>
      <c r="X131" s="251"/>
      <c r="Y131" s="251"/>
      <c r="Z131" s="251"/>
      <c r="AA131" s="251"/>
      <c r="AB131" s="251"/>
      <c r="AC131" s="251"/>
      <c r="AD131" s="251"/>
      <c r="AE131" s="215">
        <f>IF(OR(AND(E131="Feb",OR(F131=2012,OR(F131=2016,OR(F131=2020,OR(F131=2024,OR(F131=2028,F131=2032)))))),AND(E131="Feb",OR(F131=2036,OR(F131=2040,F131=2044)))),29,VLOOKUP(E131,Lookup!$B$2:$C$13,2,FALSE))</f>
        <v>31</v>
      </c>
      <c r="AF131" s="528">
        <f t="shared" si="0"/>
        <v>0</v>
      </c>
      <c r="AG131" s="529"/>
      <c r="AI131" s="215">
        <f>+D131</f>
        <v>5</v>
      </c>
    </row>
    <row r="132" spans="2:35" s="212" customFormat="1" ht="12.75" hidden="1">
      <c r="B132" s="211"/>
      <c r="D132" s="216">
        <f t="shared" si="3"/>
        <v>5</v>
      </c>
      <c r="E132" s="217" t="str">
        <f>IF(E131="","",VLOOKUP(E131,Lookup!$A$2:$B$13,2,FALSE))</f>
        <v>Feb</v>
      </c>
      <c r="F132" s="218">
        <f t="shared" si="4"/>
        <v>1904</v>
      </c>
      <c r="G132" s="249"/>
      <c r="H132" s="249"/>
      <c r="I132" s="249"/>
      <c r="J132" s="249"/>
      <c r="K132" s="249"/>
      <c r="L132" s="249"/>
      <c r="M132" s="249"/>
      <c r="N132" s="249"/>
      <c r="O132" s="249"/>
      <c r="P132" s="249"/>
      <c r="Q132" s="252"/>
      <c r="R132" s="252"/>
      <c r="S132" s="252"/>
      <c r="T132" s="252"/>
      <c r="U132" s="252"/>
      <c r="V132" s="252"/>
      <c r="W132" s="252"/>
      <c r="X132" s="252"/>
      <c r="Y132" s="252"/>
      <c r="Z132" s="252"/>
      <c r="AA132" s="252"/>
      <c r="AB132" s="252"/>
      <c r="AC132" s="252"/>
      <c r="AD132" s="252"/>
      <c r="AE132" s="219">
        <f>IF(OR(AND(E132="Feb",OR(F132=2012,OR(F132=2016,OR(F132=2020,OR(F132=2024,OR(F132=2028,F132=2032)))))),AND(E132="Feb",OR(F132=2036,OR(F132=2040,F132=2044)))),29,VLOOKUP(E132,Lookup!$B$2:$C$13,2,FALSE))</f>
        <v>28</v>
      </c>
      <c r="AF132" s="495">
        <f t="shared" si="0"/>
        <v>0</v>
      </c>
      <c r="AG132" s="496"/>
      <c r="AI132" s="219">
        <f t="shared" si="2"/>
        <v>5</v>
      </c>
    </row>
    <row r="133" spans="2:35" s="212" customFormat="1" ht="12.75" hidden="1">
      <c r="B133" s="211"/>
      <c r="D133" s="216">
        <f t="shared" si="3"/>
        <v>5</v>
      </c>
      <c r="E133" s="217" t="str">
        <f>IF(E132="","",VLOOKUP(E132,Lookup!$A$2:$B$13,2,FALSE))</f>
        <v>Mar</v>
      </c>
      <c r="F133" s="218">
        <f t="shared" si="4"/>
        <v>1904</v>
      </c>
      <c r="G133" s="249"/>
      <c r="H133" s="249"/>
      <c r="I133" s="249"/>
      <c r="J133" s="249"/>
      <c r="K133" s="249"/>
      <c r="L133" s="249"/>
      <c r="M133" s="249"/>
      <c r="N133" s="249"/>
      <c r="O133" s="249"/>
      <c r="P133" s="249"/>
      <c r="Q133" s="252"/>
      <c r="R133" s="252"/>
      <c r="S133" s="252"/>
      <c r="T133" s="252"/>
      <c r="U133" s="252"/>
      <c r="V133" s="252"/>
      <c r="W133" s="252"/>
      <c r="X133" s="252"/>
      <c r="Y133" s="252"/>
      <c r="Z133" s="252"/>
      <c r="AA133" s="252"/>
      <c r="AB133" s="252"/>
      <c r="AC133" s="252"/>
      <c r="AD133" s="252"/>
      <c r="AE133" s="219">
        <f>IF(OR(AND(E133="Feb",OR(F133=2012,OR(F133=2016,OR(F133=2020,OR(F133=2024,OR(F133=2028,F133=2032)))))),AND(E133="Feb",OR(F133=2036,OR(F133=2040,F133=2044)))),29,VLOOKUP(E133,Lookup!$B$2:$C$13,2,FALSE))</f>
        <v>31</v>
      </c>
      <c r="AF133" s="495">
        <f t="shared" si="0"/>
        <v>0</v>
      </c>
      <c r="AG133" s="496"/>
      <c r="AI133" s="219">
        <f t="shared" si="2"/>
        <v>5</v>
      </c>
    </row>
    <row r="134" spans="2:35" s="212" customFormat="1" ht="12.75" hidden="1">
      <c r="B134" s="211"/>
      <c r="D134" s="216">
        <f t="shared" si="3"/>
        <v>5</v>
      </c>
      <c r="E134" s="217" t="str">
        <f>IF(E133="","",VLOOKUP(E133,Lookup!$A$2:$B$13,2,FALSE))</f>
        <v>Apr</v>
      </c>
      <c r="F134" s="218">
        <f t="shared" si="4"/>
        <v>1904</v>
      </c>
      <c r="G134" s="249"/>
      <c r="H134" s="249"/>
      <c r="I134" s="249"/>
      <c r="J134" s="249"/>
      <c r="K134" s="249"/>
      <c r="L134" s="249"/>
      <c r="M134" s="249"/>
      <c r="N134" s="249"/>
      <c r="O134" s="249"/>
      <c r="P134" s="249"/>
      <c r="Q134" s="252"/>
      <c r="R134" s="252"/>
      <c r="S134" s="252"/>
      <c r="T134" s="252"/>
      <c r="U134" s="252"/>
      <c r="V134" s="252"/>
      <c r="W134" s="252"/>
      <c r="X134" s="252"/>
      <c r="Y134" s="252"/>
      <c r="Z134" s="252"/>
      <c r="AA134" s="252"/>
      <c r="AB134" s="252"/>
      <c r="AC134" s="252"/>
      <c r="AD134" s="252"/>
      <c r="AE134" s="219">
        <f>IF(OR(AND(E134="Feb",OR(F134=2012,OR(F134=2016,OR(F134=2020,OR(F134=2024,OR(F134=2028,F134=2032)))))),AND(E134="Feb",OR(F134=2036,OR(F134=2040,F134=2044)))),29,VLOOKUP(E134,Lookup!$B$2:$C$13,2,FALSE))</f>
        <v>30</v>
      </c>
      <c r="AF134" s="495">
        <f t="shared" si="0"/>
        <v>0</v>
      </c>
      <c r="AG134" s="496"/>
      <c r="AI134" s="219">
        <f t="shared" si="2"/>
        <v>5</v>
      </c>
    </row>
    <row r="135" spans="2:35" s="212" customFormat="1" ht="12.75" hidden="1">
      <c r="B135" s="211"/>
      <c r="D135" s="216">
        <f t="shared" si="3"/>
        <v>5</v>
      </c>
      <c r="E135" s="217" t="str">
        <f>IF(E134="","",VLOOKUP(E134,Lookup!$A$2:$B$13,2,FALSE))</f>
        <v>May</v>
      </c>
      <c r="F135" s="218">
        <f t="shared" si="4"/>
        <v>1904</v>
      </c>
      <c r="G135" s="249"/>
      <c r="H135" s="249"/>
      <c r="I135" s="249"/>
      <c r="J135" s="249"/>
      <c r="K135" s="249"/>
      <c r="L135" s="249"/>
      <c r="M135" s="249"/>
      <c r="N135" s="249"/>
      <c r="O135" s="249"/>
      <c r="P135" s="249"/>
      <c r="Q135" s="252"/>
      <c r="R135" s="252"/>
      <c r="S135" s="252"/>
      <c r="T135" s="252"/>
      <c r="U135" s="252"/>
      <c r="V135" s="252"/>
      <c r="W135" s="252"/>
      <c r="X135" s="252"/>
      <c r="Y135" s="252"/>
      <c r="Z135" s="252"/>
      <c r="AA135" s="252"/>
      <c r="AB135" s="252"/>
      <c r="AC135" s="252"/>
      <c r="AD135" s="252"/>
      <c r="AE135" s="219">
        <f>IF(OR(AND(E135="Feb",OR(F135=2012,OR(F135=2016,OR(F135=2020,OR(F135=2024,OR(F135=2028,F135=2032)))))),AND(E135="Feb",OR(F135=2036,OR(F135=2040,F135=2044)))),29,VLOOKUP(E135,Lookup!$B$2:$C$13,2,FALSE))</f>
        <v>31</v>
      </c>
      <c r="AF135" s="495">
        <f t="shared" si="0"/>
        <v>0</v>
      </c>
      <c r="AG135" s="496"/>
      <c r="AI135" s="219">
        <f t="shared" si="2"/>
        <v>5</v>
      </c>
    </row>
    <row r="136" spans="2:35" s="212" customFormat="1" ht="12.75" hidden="1">
      <c r="B136" s="211"/>
      <c r="D136" s="216">
        <f t="shared" si="3"/>
        <v>5</v>
      </c>
      <c r="E136" s="217" t="str">
        <f>IF(E135="","",VLOOKUP(E135,Lookup!$A$2:$B$13,2,FALSE))</f>
        <v>Jun</v>
      </c>
      <c r="F136" s="218">
        <f t="shared" si="4"/>
        <v>1904</v>
      </c>
      <c r="G136" s="249"/>
      <c r="H136" s="249"/>
      <c r="I136" s="249"/>
      <c r="J136" s="249"/>
      <c r="K136" s="249"/>
      <c r="L136" s="249"/>
      <c r="M136" s="249"/>
      <c r="N136" s="249"/>
      <c r="O136" s="249"/>
      <c r="P136" s="249"/>
      <c r="Q136" s="252"/>
      <c r="R136" s="252"/>
      <c r="S136" s="252"/>
      <c r="T136" s="252"/>
      <c r="U136" s="252"/>
      <c r="V136" s="252"/>
      <c r="W136" s="252"/>
      <c r="X136" s="252"/>
      <c r="Y136" s="252"/>
      <c r="Z136" s="252"/>
      <c r="AA136" s="252"/>
      <c r="AB136" s="252"/>
      <c r="AC136" s="252"/>
      <c r="AD136" s="252"/>
      <c r="AE136" s="219">
        <f>IF(OR(AND(E136="Feb",OR(F136=2012,OR(F136=2016,OR(F136=2020,OR(F136=2024,OR(F136=2028,F136=2032)))))),AND(E136="Feb",OR(F136=2036,OR(F136=2040,F136=2044)))),29,VLOOKUP(E136,Lookup!$B$2:$C$13,2,FALSE))</f>
        <v>30</v>
      </c>
      <c r="AF136" s="495">
        <f t="shared" si="0"/>
        <v>0</v>
      </c>
      <c r="AG136" s="496"/>
      <c r="AI136" s="219">
        <f t="shared" si="2"/>
        <v>5</v>
      </c>
    </row>
    <row r="137" spans="2:35" s="212" customFormat="1" ht="12.75" hidden="1">
      <c r="B137" s="211"/>
      <c r="D137" s="216">
        <f t="shared" si="3"/>
        <v>5</v>
      </c>
      <c r="E137" s="217" t="str">
        <f>IF(E136="","",VLOOKUP(E136,Lookup!$A$2:$B$13,2,FALSE))</f>
        <v>Jul</v>
      </c>
      <c r="F137" s="218">
        <f t="shared" si="4"/>
        <v>1904</v>
      </c>
      <c r="G137" s="249"/>
      <c r="H137" s="249"/>
      <c r="I137" s="249"/>
      <c r="J137" s="249"/>
      <c r="K137" s="249"/>
      <c r="L137" s="249"/>
      <c r="M137" s="249"/>
      <c r="N137" s="249"/>
      <c r="O137" s="249"/>
      <c r="P137" s="249"/>
      <c r="Q137" s="252"/>
      <c r="R137" s="252"/>
      <c r="S137" s="252"/>
      <c r="T137" s="252"/>
      <c r="U137" s="252"/>
      <c r="V137" s="252"/>
      <c r="W137" s="252"/>
      <c r="X137" s="252"/>
      <c r="Y137" s="252"/>
      <c r="Z137" s="252"/>
      <c r="AA137" s="252"/>
      <c r="AB137" s="252"/>
      <c r="AC137" s="252"/>
      <c r="AD137" s="252"/>
      <c r="AE137" s="219">
        <f>IF(OR(AND(E137="Feb",OR(F137=2012,OR(F137=2016,OR(F137=2020,OR(F137=2024,OR(F137=2028,F137=2032)))))),AND(E137="Feb",OR(F137=2036,OR(F137=2040,F137=2044)))),29,VLOOKUP(E137,Lookup!$B$2:$C$13,2,FALSE))</f>
        <v>31</v>
      </c>
      <c r="AF137" s="495">
        <f t="shared" si="0"/>
        <v>0</v>
      </c>
      <c r="AG137" s="496"/>
      <c r="AI137" s="219">
        <f t="shared" si="2"/>
        <v>5</v>
      </c>
    </row>
    <row r="138" spans="2:35" s="212" customFormat="1" ht="12.75" hidden="1">
      <c r="B138" s="211"/>
      <c r="D138" s="216">
        <f t="shared" si="3"/>
        <v>5</v>
      </c>
      <c r="E138" s="217" t="str">
        <f>IF(E137="","",VLOOKUP(E137,Lookup!$A$2:$B$13,2,FALSE))</f>
        <v>Aug</v>
      </c>
      <c r="F138" s="218">
        <f t="shared" si="4"/>
        <v>1904</v>
      </c>
      <c r="G138" s="249"/>
      <c r="H138" s="249"/>
      <c r="I138" s="249"/>
      <c r="J138" s="249"/>
      <c r="K138" s="249"/>
      <c r="L138" s="249"/>
      <c r="M138" s="249"/>
      <c r="N138" s="249"/>
      <c r="O138" s="249"/>
      <c r="P138" s="249"/>
      <c r="Q138" s="252"/>
      <c r="R138" s="252"/>
      <c r="S138" s="252"/>
      <c r="T138" s="252"/>
      <c r="U138" s="252"/>
      <c r="V138" s="252"/>
      <c r="W138" s="252"/>
      <c r="X138" s="252"/>
      <c r="Y138" s="252"/>
      <c r="Z138" s="252"/>
      <c r="AA138" s="252"/>
      <c r="AB138" s="252"/>
      <c r="AC138" s="252"/>
      <c r="AD138" s="252"/>
      <c r="AE138" s="219">
        <f>IF(OR(AND(E138="Feb",OR(F138=2012,OR(F138=2016,OR(F138=2020,OR(F138=2024,OR(F138=2028,F138=2032)))))),AND(E138="Feb",OR(F138=2036,OR(F138=2040,F138=2044)))),29,VLOOKUP(E138,Lookup!$B$2:$C$13,2,FALSE))</f>
        <v>31</v>
      </c>
      <c r="AF138" s="495">
        <f t="shared" si="0"/>
        <v>0</v>
      </c>
      <c r="AG138" s="496"/>
      <c r="AI138" s="219">
        <f t="shared" si="2"/>
        <v>5</v>
      </c>
    </row>
    <row r="139" spans="2:35" s="212" customFormat="1" ht="12.75" hidden="1">
      <c r="B139" s="211"/>
      <c r="D139" s="216">
        <f t="shared" si="3"/>
        <v>5</v>
      </c>
      <c r="E139" s="217" t="str">
        <f>IF(E138="","",VLOOKUP(E138,Lookup!$A$2:$B$13,2,FALSE))</f>
        <v>Sep</v>
      </c>
      <c r="F139" s="218">
        <f t="shared" si="4"/>
        <v>1904</v>
      </c>
      <c r="G139" s="249"/>
      <c r="H139" s="249"/>
      <c r="I139" s="249"/>
      <c r="J139" s="249"/>
      <c r="K139" s="249"/>
      <c r="L139" s="249"/>
      <c r="M139" s="249"/>
      <c r="N139" s="249"/>
      <c r="O139" s="249"/>
      <c r="P139" s="249"/>
      <c r="Q139" s="252"/>
      <c r="R139" s="252"/>
      <c r="S139" s="252"/>
      <c r="T139" s="252"/>
      <c r="U139" s="252"/>
      <c r="V139" s="252"/>
      <c r="W139" s="252"/>
      <c r="X139" s="252"/>
      <c r="Y139" s="252"/>
      <c r="Z139" s="252"/>
      <c r="AA139" s="252"/>
      <c r="AB139" s="252"/>
      <c r="AC139" s="252"/>
      <c r="AD139" s="252"/>
      <c r="AE139" s="219">
        <f>IF(OR(AND(E139="Feb",OR(F139=2012,OR(F139=2016,OR(F139=2020,OR(F139=2024,OR(F139=2028,F139=2032)))))),AND(E139="Feb",OR(F139=2036,OR(F139=2040,F139=2044)))),29,VLOOKUP(E139,Lookup!$B$2:$C$13,2,FALSE))</f>
        <v>30</v>
      </c>
      <c r="AF139" s="495">
        <f t="shared" si="0"/>
        <v>0</v>
      </c>
      <c r="AG139" s="496"/>
      <c r="AI139" s="219">
        <f t="shared" si="2"/>
        <v>5</v>
      </c>
    </row>
    <row r="140" spans="2:35" s="212" customFormat="1" ht="12.75" hidden="1">
      <c r="B140" s="211"/>
      <c r="D140" s="216">
        <f t="shared" si="3"/>
        <v>5</v>
      </c>
      <c r="E140" s="217" t="str">
        <f>IF(E139="","",VLOOKUP(E139,Lookup!$A$2:$B$13,2,FALSE))</f>
        <v>Oct</v>
      </c>
      <c r="F140" s="218">
        <f t="shared" si="4"/>
        <v>1904</v>
      </c>
      <c r="G140" s="249"/>
      <c r="H140" s="249"/>
      <c r="I140" s="249"/>
      <c r="J140" s="249"/>
      <c r="K140" s="249"/>
      <c r="L140" s="249"/>
      <c r="M140" s="249"/>
      <c r="N140" s="249"/>
      <c r="O140" s="249"/>
      <c r="P140" s="249"/>
      <c r="Q140" s="252"/>
      <c r="R140" s="252"/>
      <c r="S140" s="252"/>
      <c r="T140" s="252"/>
      <c r="U140" s="252"/>
      <c r="V140" s="252"/>
      <c r="W140" s="252"/>
      <c r="X140" s="252"/>
      <c r="Y140" s="252"/>
      <c r="Z140" s="252"/>
      <c r="AA140" s="252"/>
      <c r="AB140" s="252"/>
      <c r="AC140" s="252"/>
      <c r="AD140" s="252"/>
      <c r="AE140" s="219">
        <f>IF(OR(AND(E140="Feb",OR(F140=2012,OR(F140=2016,OR(F140=2020,OR(F140=2024,OR(F140=2028,F140=2032)))))),AND(E140="Feb",OR(F140=2036,OR(F140=2040,F140=2044)))),29,VLOOKUP(E140,Lookup!$B$2:$C$13,2,FALSE))</f>
        <v>31</v>
      </c>
      <c r="AF140" s="495">
        <f t="shared" si="0"/>
        <v>0</v>
      </c>
      <c r="AG140" s="496"/>
      <c r="AI140" s="219">
        <f t="shared" si="2"/>
        <v>5</v>
      </c>
    </row>
    <row r="141" spans="2:35" s="212" customFormat="1" ht="12.75" hidden="1">
      <c r="B141" s="211"/>
      <c r="D141" s="216">
        <f t="shared" si="3"/>
        <v>5</v>
      </c>
      <c r="E141" s="217" t="str">
        <f>IF(E140="","",VLOOKUP(E140,Lookup!$A$2:$B$13,2,FALSE))</f>
        <v>Nov</v>
      </c>
      <c r="F141" s="218">
        <f t="shared" si="4"/>
        <v>1904</v>
      </c>
      <c r="G141" s="249"/>
      <c r="H141" s="249"/>
      <c r="I141" s="249"/>
      <c r="J141" s="249"/>
      <c r="K141" s="249"/>
      <c r="L141" s="249"/>
      <c r="M141" s="249"/>
      <c r="N141" s="249"/>
      <c r="O141" s="249"/>
      <c r="P141" s="249"/>
      <c r="Q141" s="252"/>
      <c r="R141" s="252"/>
      <c r="S141" s="252"/>
      <c r="T141" s="252"/>
      <c r="U141" s="252"/>
      <c r="V141" s="252"/>
      <c r="W141" s="252"/>
      <c r="X141" s="252"/>
      <c r="Y141" s="252"/>
      <c r="Z141" s="252"/>
      <c r="AA141" s="252"/>
      <c r="AB141" s="252"/>
      <c r="AC141" s="252"/>
      <c r="AD141" s="252"/>
      <c r="AE141" s="219">
        <f>IF(OR(AND(E141="Feb",OR(F141=2012,OR(F141=2016,OR(F141=2020,OR(F141=2024,OR(F141=2028,F141=2032)))))),AND(E141="Feb",OR(F141=2036,OR(F141=2040,F141=2044)))),29,VLOOKUP(E141,Lookup!$B$2:$C$13,2,FALSE))</f>
        <v>30</v>
      </c>
      <c r="AF141" s="495">
        <f t="shared" si="0"/>
        <v>0</v>
      </c>
      <c r="AG141" s="496"/>
      <c r="AI141" s="219">
        <f t="shared" si="2"/>
        <v>5</v>
      </c>
    </row>
    <row r="142" spans="2:35" s="212" customFormat="1" ht="13.5" hidden="1" thickBot="1">
      <c r="B142" s="211"/>
      <c r="D142" s="220">
        <f t="shared" si="3"/>
        <v>5</v>
      </c>
      <c r="E142" s="221" t="str">
        <f>IF(E141="","",VLOOKUP(E141,Lookup!$A$2:$B$13,2,FALSE))</f>
        <v>Dec</v>
      </c>
      <c r="F142" s="222">
        <f t="shared" si="4"/>
        <v>1904</v>
      </c>
      <c r="G142" s="250"/>
      <c r="H142" s="250"/>
      <c r="I142" s="250"/>
      <c r="J142" s="250"/>
      <c r="K142" s="250"/>
      <c r="L142" s="250"/>
      <c r="M142" s="250"/>
      <c r="N142" s="250"/>
      <c r="O142" s="250"/>
      <c r="P142" s="250"/>
      <c r="Q142" s="253"/>
      <c r="R142" s="253"/>
      <c r="S142" s="253"/>
      <c r="T142" s="253"/>
      <c r="U142" s="253"/>
      <c r="V142" s="253"/>
      <c r="W142" s="253"/>
      <c r="X142" s="253"/>
      <c r="Y142" s="253"/>
      <c r="Z142" s="253"/>
      <c r="AA142" s="253"/>
      <c r="AB142" s="253"/>
      <c r="AC142" s="253"/>
      <c r="AD142" s="253"/>
      <c r="AE142" s="223">
        <f>IF(OR(AND(E142="Feb",OR(F142=2012,OR(F142=2016,OR(F142=2020,OR(F142=2024,OR(F142=2028,F142=2032)))))),AND(E142="Feb",OR(F142=2036,OR(F142=2040,F142=2044)))),29,VLOOKUP(E142,Lookup!$B$2:$C$13,2,FALSE))</f>
        <v>31</v>
      </c>
      <c r="AF142" s="522">
        <f t="shared" si="0"/>
        <v>0</v>
      </c>
      <c r="AG142" s="523"/>
      <c r="AI142" s="223">
        <f t="shared" si="2"/>
        <v>5</v>
      </c>
    </row>
    <row r="143" spans="2:35" s="212" customFormat="1" ht="12.75" hidden="1">
      <c r="B143" s="211"/>
      <c r="D143" s="224">
        <f t="shared" si="3"/>
        <v>6</v>
      </c>
      <c r="E143" s="225" t="str">
        <f>IF(E142="","",VLOOKUP(E142,Lookup!$A$2:$B$13,2,FALSE))</f>
        <v>Jan</v>
      </c>
      <c r="F143" s="226">
        <f t="shared" si="4"/>
        <v>1905</v>
      </c>
      <c r="G143" s="254"/>
      <c r="H143" s="254"/>
      <c r="I143" s="254"/>
      <c r="J143" s="254"/>
      <c r="K143" s="254"/>
      <c r="L143" s="254"/>
      <c r="M143" s="254"/>
      <c r="N143" s="254"/>
      <c r="O143" s="254"/>
      <c r="P143" s="254"/>
      <c r="Q143" s="255"/>
      <c r="R143" s="255"/>
      <c r="S143" s="255"/>
      <c r="T143" s="255"/>
      <c r="U143" s="255"/>
      <c r="V143" s="255"/>
      <c r="W143" s="255"/>
      <c r="X143" s="255"/>
      <c r="Y143" s="255"/>
      <c r="Z143" s="255"/>
      <c r="AA143" s="255"/>
      <c r="AB143" s="255"/>
      <c r="AC143" s="255"/>
      <c r="AD143" s="255"/>
      <c r="AE143" s="227">
        <f>IF(OR(AND(E143="Feb",OR(F143=2012,OR(F143=2016,OR(F143=2020,OR(F143=2024,OR(F143=2028,F143=2032)))))),AND(E143="Feb",OR(F143=2036,OR(F143=2040,F143=2044)))),29,VLOOKUP(E143,Lookup!$B$2:$C$13,2,FALSE))</f>
        <v>31</v>
      </c>
      <c r="AF143" s="502">
        <f t="shared" si="0"/>
        <v>0</v>
      </c>
      <c r="AG143" s="503"/>
      <c r="AI143" s="227">
        <f t="shared" si="2"/>
        <v>6</v>
      </c>
    </row>
    <row r="144" spans="2:35" s="212" customFormat="1" ht="12.75" hidden="1">
      <c r="B144" s="211"/>
      <c r="D144" s="228">
        <f t="shared" si="3"/>
        <v>6</v>
      </c>
      <c r="E144" s="217" t="str">
        <f>IF(E143="","",VLOOKUP(E143,Lookup!$A$2:$B$13,2,FALSE))</f>
        <v>Feb</v>
      </c>
      <c r="F144" s="218">
        <f t="shared" si="4"/>
        <v>1905</v>
      </c>
      <c r="G144" s="249"/>
      <c r="H144" s="249"/>
      <c r="I144" s="249"/>
      <c r="J144" s="249"/>
      <c r="K144" s="249"/>
      <c r="L144" s="249"/>
      <c r="M144" s="249"/>
      <c r="N144" s="249"/>
      <c r="O144" s="249"/>
      <c r="P144" s="249"/>
      <c r="Q144" s="252"/>
      <c r="R144" s="252"/>
      <c r="S144" s="252"/>
      <c r="T144" s="252"/>
      <c r="U144" s="252"/>
      <c r="V144" s="252"/>
      <c r="W144" s="252"/>
      <c r="X144" s="252"/>
      <c r="Y144" s="252"/>
      <c r="Z144" s="252"/>
      <c r="AA144" s="252"/>
      <c r="AB144" s="252"/>
      <c r="AC144" s="252"/>
      <c r="AD144" s="252"/>
      <c r="AE144" s="229">
        <f>IF(OR(AND(E144="Feb",OR(F144=2012,OR(F144=2016,OR(F144=2020,OR(F144=2024,OR(F144=2028,F144=2032)))))),AND(E144="Feb",OR(F144=2036,OR(F144=2040,F144=2044)))),29,VLOOKUP(E144,Lookup!$B$2:$C$13,2,FALSE))</f>
        <v>28</v>
      </c>
      <c r="AF144" s="495">
        <f t="shared" si="0"/>
        <v>0</v>
      </c>
      <c r="AG144" s="496"/>
      <c r="AI144" s="229">
        <f t="shared" si="2"/>
        <v>6</v>
      </c>
    </row>
    <row r="145" spans="2:35" s="212" customFormat="1" ht="12.75" hidden="1">
      <c r="B145" s="211"/>
      <c r="D145" s="228">
        <f t="shared" si="3"/>
        <v>6</v>
      </c>
      <c r="E145" s="217" t="str">
        <f>IF(E144="","",VLOOKUP(E144,Lookup!$A$2:$B$13,2,FALSE))</f>
        <v>Mar</v>
      </c>
      <c r="F145" s="218">
        <f t="shared" si="4"/>
        <v>1905</v>
      </c>
      <c r="G145" s="249"/>
      <c r="H145" s="249"/>
      <c r="I145" s="249"/>
      <c r="J145" s="249"/>
      <c r="K145" s="249"/>
      <c r="L145" s="249"/>
      <c r="M145" s="249"/>
      <c r="N145" s="249"/>
      <c r="O145" s="249"/>
      <c r="P145" s="249"/>
      <c r="Q145" s="252"/>
      <c r="R145" s="252"/>
      <c r="S145" s="252"/>
      <c r="T145" s="252"/>
      <c r="U145" s="252"/>
      <c r="V145" s="252"/>
      <c r="W145" s="252"/>
      <c r="X145" s="252"/>
      <c r="Y145" s="252"/>
      <c r="Z145" s="252"/>
      <c r="AA145" s="252"/>
      <c r="AB145" s="252"/>
      <c r="AC145" s="252"/>
      <c r="AD145" s="252"/>
      <c r="AE145" s="229">
        <f>IF(OR(AND(E145="Feb",OR(F145=2012,OR(F145=2016,OR(F145=2020,OR(F145=2024,OR(F145=2028,F145=2032)))))),AND(E145="Feb",OR(F145=2036,OR(F145=2040,F145=2044)))),29,VLOOKUP(E145,Lookup!$B$2:$C$13,2,FALSE))</f>
        <v>31</v>
      </c>
      <c r="AF145" s="495">
        <f t="shared" si="0"/>
        <v>0</v>
      </c>
      <c r="AG145" s="496"/>
      <c r="AI145" s="229">
        <f t="shared" si="2"/>
        <v>6</v>
      </c>
    </row>
    <row r="146" spans="2:35" s="212" customFormat="1" ht="12.75" hidden="1">
      <c r="B146" s="211"/>
      <c r="D146" s="228">
        <f t="shared" si="3"/>
        <v>6</v>
      </c>
      <c r="E146" s="217" t="str">
        <f>IF(E145="","",VLOOKUP(E145,Lookup!$A$2:$B$13,2,FALSE))</f>
        <v>Apr</v>
      </c>
      <c r="F146" s="218">
        <f t="shared" si="4"/>
        <v>1905</v>
      </c>
      <c r="G146" s="249"/>
      <c r="H146" s="249"/>
      <c r="I146" s="249"/>
      <c r="J146" s="249"/>
      <c r="K146" s="249"/>
      <c r="L146" s="249"/>
      <c r="M146" s="249"/>
      <c r="N146" s="249"/>
      <c r="O146" s="249"/>
      <c r="P146" s="249"/>
      <c r="Q146" s="252"/>
      <c r="R146" s="252"/>
      <c r="S146" s="252"/>
      <c r="T146" s="252"/>
      <c r="U146" s="252"/>
      <c r="V146" s="252"/>
      <c r="W146" s="252"/>
      <c r="X146" s="252"/>
      <c r="Y146" s="252"/>
      <c r="Z146" s="252"/>
      <c r="AA146" s="252"/>
      <c r="AB146" s="252"/>
      <c r="AC146" s="252"/>
      <c r="AD146" s="252"/>
      <c r="AE146" s="229">
        <f>IF(OR(AND(E146="Feb",OR(F146=2012,OR(F146=2016,OR(F146=2020,OR(F146=2024,OR(F146=2028,F146=2032)))))),AND(E146="Feb",OR(F146=2036,OR(F146=2040,F146=2044)))),29,VLOOKUP(E146,Lookup!$B$2:$C$13,2,FALSE))</f>
        <v>30</v>
      </c>
      <c r="AF146" s="495">
        <f t="shared" si="0"/>
        <v>0</v>
      </c>
      <c r="AG146" s="496"/>
      <c r="AI146" s="229">
        <f t="shared" si="2"/>
        <v>6</v>
      </c>
    </row>
    <row r="147" spans="2:35" s="212" customFormat="1" ht="12.75" hidden="1">
      <c r="B147" s="211"/>
      <c r="D147" s="228">
        <f t="shared" si="3"/>
        <v>6</v>
      </c>
      <c r="E147" s="217" t="str">
        <f>IF(E146="","",VLOOKUP(E146,Lookup!$A$2:$B$13,2,FALSE))</f>
        <v>May</v>
      </c>
      <c r="F147" s="218">
        <f t="shared" si="4"/>
        <v>1905</v>
      </c>
      <c r="G147" s="249"/>
      <c r="H147" s="249"/>
      <c r="I147" s="249"/>
      <c r="J147" s="249"/>
      <c r="K147" s="249"/>
      <c r="L147" s="249"/>
      <c r="M147" s="249"/>
      <c r="N147" s="249"/>
      <c r="O147" s="249"/>
      <c r="P147" s="249"/>
      <c r="Q147" s="252"/>
      <c r="R147" s="252"/>
      <c r="S147" s="252"/>
      <c r="T147" s="252"/>
      <c r="U147" s="252"/>
      <c r="V147" s="252"/>
      <c r="W147" s="252"/>
      <c r="X147" s="252"/>
      <c r="Y147" s="252"/>
      <c r="Z147" s="252"/>
      <c r="AA147" s="252"/>
      <c r="AB147" s="252"/>
      <c r="AC147" s="252"/>
      <c r="AD147" s="252"/>
      <c r="AE147" s="229">
        <f>IF(OR(AND(E147="Feb",OR(F147=2012,OR(F147=2016,OR(F147=2020,OR(F147=2024,OR(F147=2028,F147=2032)))))),AND(E147="Feb",OR(F147=2036,OR(F147=2040,F147=2044)))),29,VLOOKUP(E147,Lookup!$B$2:$C$13,2,FALSE))</f>
        <v>31</v>
      </c>
      <c r="AF147" s="495">
        <f aca="true" t="shared" si="5" ref="AF147:AF210">SUM(G147:AD147)*AE147</f>
        <v>0</v>
      </c>
      <c r="AG147" s="496"/>
      <c r="AI147" s="229">
        <f t="shared" si="2"/>
        <v>6</v>
      </c>
    </row>
    <row r="148" spans="2:35" s="212" customFormat="1" ht="12.75" hidden="1">
      <c r="B148" s="211"/>
      <c r="D148" s="228">
        <f t="shared" si="3"/>
        <v>6</v>
      </c>
      <c r="E148" s="217" t="str">
        <f>IF(E147="","",VLOOKUP(E147,Lookup!$A$2:$B$13,2,FALSE))</f>
        <v>Jun</v>
      </c>
      <c r="F148" s="218">
        <f t="shared" si="4"/>
        <v>1905</v>
      </c>
      <c r="G148" s="249"/>
      <c r="H148" s="249"/>
      <c r="I148" s="249"/>
      <c r="J148" s="249"/>
      <c r="K148" s="249"/>
      <c r="L148" s="249"/>
      <c r="M148" s="249"/>
      <c r="N148" s="249"/>
      <c r="O148" s="249"/>
      <c r="P148" s="249"/>
      <c r="Q148" s="252"/>
      <c r="R148" s="252"/>
      <c r="S148" s="252"/>
      <c r="T148" s="252"/>
      <c r="U148" s="252"/>
      <c r="V148" s="252"/>
      <c r="W148" s="252"/>
      <c r="X148" s="252"/>
      <c r="Y148" s="252"/>
      <c r="Z148" s="252"/>
      <c r="AA148" s="252"/>
      <c r="AB148" s="252"/>
      <c r="AC148" s="252"/>
      <c r="AD148" s="252"/>
      <c r="AE148" s="229">
        <f>IF(OR(AND(E148="Feb",OR(F148=2012,OR(F148=2016,OR(F148=2020,OR(F148=2024,OR(F148=2028,F148=2032)))))),AND(E148="Feb",OR(F148=2036,OR(F148=2040,F148=2044)))),29,VLOOKUP(E148,Lookup!$B$2:$C$13,2,FALSE))</f>
        <v>30</v>
      </c>
      <c r="AF148" s="495">
        <f t="shared" si="5"/>
        <v>0</v>
      </c>
      <c r="AG148" s="496"/>
      <c r="AI148" s="229">
        <f aca="true" t="shared" si="6" ref="AI148:AI154">+D148</f>
        <v>6</v>
      </c>
    </row>
    <row r="149" spans="2:35" s="212" customFormat="1" ht="12.75" hidden="1">
      <c r="B149" s="211"/>
      <c r="D149" s="228">
        <f t="shared" si="3"/>
        <v>6</v>
      </c>
      <c r="E149" s="217" t="str">
        <f>IF(E148="","",VLOOKUP(E148,Lookup!$A$2:$B$13,2,FALSE))</f>
        <v>Jul</v>
      </c>
      <c r="F149" s="218">
        <f t="shared" si="4"/>
        <v>1905</v>
      </c>
      <c r="G149" s="249"/>
      <c r="H149" s="249"/>
      <c r="I149" s="249"/>
      <c r="J149" s="249"/>
      <c r="K149" s="249"/>
      <c r="L149" s="249"/>
      <c r="M149" s="249"/>
      <c r="N149" s="249"/>
      <c r="O149" s="249"/>
      <c r="P149" s="249"/>
      <c r="Q149" s="252"/>
      <c r="R149" s="252"/>
      <c r="S149" s="252"/>
      <c r="T149" s="252"/>
      <c r="U149" s="252"/>
      <c r="V149" s="252"/>
      <c r="W149" s="252"/>
      <c r="X149" s="252"/>
      <c r="Y149" s="252"/>
      <c r="Z149" s="252"/>
      <c r="AA149" s="252"/>
      <c r="AB149" s="252"/>
      <c r="AC149" s="252"/>
      <c r="AD149" s="252"/>
      <c r="AE149" s="229">
        <f>IF(OR(AND(E149="Feb",OR(F149=2012,OR(F149=2016,OR(F149=2020,OR(F149=2024,OR(F149=2028,F149=2032)))))),AND(E149="Feb",OR(F149=2036,OR(F149=2040,F149=2044)))),29,VLOOKUP(E149,Lookup!$B$2:$C$13,2,FALSE))</f>
        <v>31</v>
      </c>
      <c r="AF149" s="495">
        <f t="shared" si="5"/>
        <v>0</v>
      </c>
      <c r="AG149" s="496"/>
      <c r="AI149" s="229">
        <f t="shared" si="6"/>
        <v>6</v>
      </c>
    </row>
    <row r="150" spans="2:35" s="212" customFormat="1" ht="12.75" hidden="1">
      <c r="B150" s="211"/>
      <c r="D150" s="228">
        <f t="shared" si="3"/>
        <v>6</v>
      </c>
      <c r="E150" s="217" t="str">
        <f>IF(E149="","",VLOOKUP(E149,Lookup!$A$2:$B$13,2,FALSE))</f>
        <v>Aug</v>
      </c>
      <c r="F150" s="218">
        <f t="shared" si="4"/>
        <v>1905</v>
      </c>
      <c r="G150" s="249"/>
      <c r="H150" s="249"/>
      <c r="I150" s="249"/>
      <c r="J150" s="249"/>
      <c r="K150" s="249"/>
      <c r="L150" s="249"/>
      <c r="M150" s="249"/>
      <c r="N150" s="249"/>
      <c r="O150" s="249"/>
      <c r="P150" s="249"/>
      <c r="Q150" s="252"/>
      <c r="R150" s="252"/>
      <c r="S150" s="252"/>
      <c r="T150" s="252"/>
      <c r="U150" s="252"/>
      <c r="V150" s="252"/>
      <c r="W150" s="252"/>
      <c r="X150" s="252"/>
      <c r="Y150" s="252"/>
      <c r="Z150" s="252"/>
      <c r="AA150" s="252"/>
      <c r="AB150" s="252"/>
      <c r="AC150" s="252"/>
      <c r="AD150" s="252"/>
      <c r="AE150" s="229">
        <f>IF(OR(AND(E150="Feb",OR(F150=2012,OR(F150=2016,OR(F150=2020,OR(F150=2024,OR(F150=2028,F150=2032)))))),AND(E150="Feb",OR(F150=2036,OR(F150=2040,F150=2044)))),29,VLOOKUP(E150,Lookup!$B$2:$C$13,2,FALSE))</f>
        <v>31</v>
      </c>
      <c r="AF150" s="495">
        <f t="shared" si="5"/>
        <v>0</v>
      </c>
      <c r="AG150" s="496"/>
      <c r="AI150" s="229">
        <f t="shared" si="6"/>
        <v>6</v>
      </c>
    </row>
    <row r="151" spans="2:35" s="212" customFormat="1" ht="12.75" hidden="1">
      <c r="B151" s="211"/>
      <c r="D151" s="228">
        <f t="shared" si="3"/>
        <v>6</v>
      </c>
      <c r="E151" s="217" t="str">
        <f>IF(E150="","",VLOOKUP(E150,Lookup!$A$2:$B$13,2,FALSE))</f>
        <v>Sep</v>
      </c>
      <c r="F151" s="218">
        <f t="shared" si="4"/>
        <v>1905</v>
      </c>
      <c r="G151" s="249"/>
      <c r="H151" s="249"/>
      <c r="I151" s="249"/>
      <c r="J151" s="249"/>
      <c r="K151" s="249"/>
      <c r="L151" s="249"/>
      <c r="M151" s="249"/>
      <c r="N151" s="249"/>
      <c r="O151" s="249"/>
      <c r="P151" s="249"/>
      <c r="Q151" s="252"/>
      <c r="R151" s="252"/>
      <c r="S151" s="252"/>
      <c r="T151" s="252"/>
      <c r="U151" s="252"/>
      <c r="V151" s="252"/>
      <c r="W151" s="252"/>
      <c r="X151" s="252"/>
      <c r="Y151" s="252"/>
      <c r="Z151" s="252"/>
      <c r="AA151" s="252"/>
      <c r="AB151" s="252"/>
      <c r="AC151" s="252"/>
      <c r="AD151" s="252"/>
      <c r="AE151" s="229">
        <f>IF(OR(AND(E151="Feb",OR(F151=2012,OR(F151=2016,OR(F151=2020,OR(F151=2024,OR(F151=2028,F151=2032)))))),AND(E151="Feb",OR(F151=2036,OR(F151=2040,F151=2044)))),29,VLOOKUP(E151,Lookup!$B$2:$C$13,2,FALSE))</f>
        <v>30</v>
      </c>
      <c r="AF151" s="495">
        <f t="shared" si="5"/>
        <v>0</v>
      </c>
      <c r="AG151" s="496"/>
      <c r="AI151" s="229">
        <f t="shared" si="6"/>
        <v>6</v>
      </c>
    </row>
    <row r="152" spans="2:35" s="212" customFormat="1" ht="12.75" hidden="1">
      <c r="B152" s="211"/>
      <c r="D152" s="228">
        <f t="shared" si="3"/>
        <v>6</v>
      </c>
      <c r="E152" s="217" t="str">
        <f>IF(E151="","",VLOOKUP(E151,Lookup!$A$2:$B$13,2,FALSE))</f>
        <v>Oct</v>
      </c>
      <c r="F152" s="218">
        <f t="shared" si="4"/>
        <v>1905</v>
      </c>
      <c r="G152" s="249"/>
      <c r="H152" s="249"/>
      <c r="I152" s="249"/>
      <c r="J152" s="249"/>
      <c r="K152" s="249"/>
      <c r="L152" s="249"/>
      <c r="M152" s="249"/>
      <c r="N152" s="249"/>
      <c r="O152" s="249"/>
      <c r="P152" s="249"/>
      <c r="Q152" s="252"/>
      <c r="R152" s="252"/>
      <c r="S152" s="252"/>
      <c r="T152" s="252"/>
      <c r="U152" s="252"/>
      <c r="V152" s="252"/>
      <c r="W152" s="252"/>
      <c r="X152" s="252"/>
      <c r="Y152" s="252"/>
      <c r="Z152" s="252"/>
      <c r="AA152" s="252"/>
      <c r="AB152" s="252"/>
      <c r="AC152" s="252"/>
      <c r="AD152" s="252"/>
      <c r="AE152" s="229">
        <f>IF(OR(AND(E152="Feb",OR(F152=2012,OR(F152=2016,OR(F152=2020,OR(F152=2024,OR(F152=2028,F152=2032)))))),AND(E152="Feb",OR(F152=2036,OR(F152=2040,F152=2044)))),29,VLOOKUP(E152,Lookup!$B$2:$C$13,2,FALSE))</f>
        <v>31</v>
      </c>
      <c r="AF152" s="495">
        <f t="shared" si="5"/>
        <v>0</v>
      </c>
      <c r="AG152" s="496"/>
      <c r="AI152" s="229">
        <f t="shared" si="6"/>
        <v>6</v>
      </c>
    </row>
    <row r="153" spans="2:35" s="212" customFormat="1" ht="12.75" hidden="1">
      <c r="B153" s="211"/>
      <c r="D153" s="228">
        <f t="shared" si="3"/>
        <v>6</v>
      </c>
      <c r="E153" s="217" t="str">
        <f>IF(E152="","",VLOOKUP(E152,Lookup!$A$2:$B$13,2,FALSE))</f>
        <v>Nov</v>
      </c>
      <c r="F153" s="218">
        <f t="shared" si="4"/>
        <v>1905</v>
      </c>
      <c r="G153" s="249"/>
      <c r="H153" s="249"/>
      <c r="I153" s="249"/>
      <c r="J153" s="249"/>
      <c r="K153" s="249"/>
      <c r="L153" s="249"/>
      <c r="M153" s="249"/>
      <c r="N153" s="249"/>
      <c r="O153" s="249"/>
      <c r="P153" s="249"/>
      <c r="Q153" s="252"/>
      <c r="R153" s="252"/>
      <c r="S153" s="252"/>
      <c r="T153" s="252"/>
      <c r="U153" s="252"/>
      <c r="V153" s="252"/>
      <c r="W153" s="252"/>
      <c r="X153" s="252"/>
      <c r="Y153" s="252"/>
      <c r="Z153" s="252"/>
      <c r="AA153" s="252"/>
      <c r="AB153" s="252"/>
      <c r="AC153" s="252"/>
      <c r="AD153" s="252"/>
      <c r="AE153" s="229">
        <f>IF(OR(AND(E153="Feb",OR(F153=2012,OR(F153=2016,OR(F153=2020,OR(F153=2024,OR(F153=2028,F153=2032)))))),AND(E153="Feb",OR(F153=2036,OR(F153=2040,F153=2044)))),29,VLOOKUP(E153,Lookup!$B$2:$C$13,2,FALSE))</f>
        <v>30</v>
      </c>
      <c r="AF153" s="495">
        <f t="shared" si="5"/>
        <v>0</v>
      </c>
      <c r="AG153" s="496"/>
      <c r="AI153" s="229">
        <f t="shared" si="6"/>
        <v>6</v>
      </c>
    </row>
    <row r="154" spans="2:35" s="212" customFormat="1" ht="13.5" hidden="1" thickBot="1">
      <c r="B154" s="211"/>
      <c r="D154" s="230">
        <f t="shared" si="3"/>
        <v>6</v>
      </c>
      <c r="E154" s="231" t="str">
        <f>IF(E153="","",VLOOKUP(E153,Lookup!$A$2:$B$13,2,FALSE))</f>
        <v>Dec</v>
      </c>
      <c r="F154" s="232">
        <f t="shared" si="4"/>
        <v>1905</v>
      </c>
      <c r="G154" s="256"/>
      <c r="H154" s="256"/>
      <c r="I154" s="256"/>
      <c r="J154" s="256"/>
      <c r="K154" s="256"/>
      <c r="L154" s="256"/>
      <c r="M154" s="256"/>
      <c r="N154" s="256"/>
      <c r="O154" s="256"/>
      <c r="P154" s="256"/>
      <c r="Q154" s="257"/>
      <c r="R154" s="257"/>
      <c r="S154" s="257"/>
      <c r="T154" s="257"/>
      <c r="U154" s="257"/>
      <c r="V154" s="257"/>
      <c r="W154" s="257"/>
      <c r="X154" s="257"/>
      <c r="Y154" s="257"/>
      <c r="Z154" s="257"/>
      <c r="AA154" s="257"/>
      <c r="AB154" s="257"/>
      <c r="AC154" s="257"/>
      <c r="AD154" s="257"/>
      <c r="AE154" s="233">
        <f>IF(OR(AND(E154="Feb",OR(F154=2012,OR(F154=2016,OR(F154=2020,OR(F154=2024,OR(F154=2028,F154=2032)))))),AND(E154="Feb",OR(F154=2036,OR(F154=2040,F154=2044)))),29,VLOOKUP(E154,Lookup!$B$2:$C$13,2,FALSE))</f>
        <v>31</v>
      </c>
      <c r="AF154" s="531">
        <f t="shared" si="5"/>
        <v>0</v>
      </c>
      <c r="AG154" s="532"/>
      <c r="AI154" s="233">
        <f t="shared" si="6"/>
        <v>6</v>
      </c>
    </row>
    <row r="155" spans="2:35" s="212" customFormat="1" ht="12.75" hidden="1">
      <c r="B155" s="211"/>
      <c r="D155" s="213">
        <f t="shared" si="3"/>
        <v>7</v>
      </c>
      <c r="E155" s="234" t="str">
        <f>IF(E154="","",VLOOKUP(E154,Lookup!$A$2:$B$13,2,FALSE))</f>
        <v>Jan</v>
      </c>
      <c r="F155" s="235">
        <f t="shared" si="4"/>
        <v>1906</v>
      </c>
      <c r="G155" s="248"/>
      <c r="H155" s="248"/>
      <c r="I155" s="248"/>
      <c r="J155" s="248"/>
      <c r="K155" s="248"/>
      <c r="L155" s="248"/>
      <c r="M155" s="248"/>
      <c r="N155" s="248"/>
      <c r="O155" s="248"/>
      <c r="P155" s="248"/>
      <c r="Q155" s="251"/>
      <c r="R155" s="251"/>
      <c r="S155" s="251"/>
      <c r="T155" s="251"/>
      <c r="U155" s="251"/>
      <c r="V155" s="251"/>
      <c r="W155" s="251"/>
      <c r="X155" s="251"/>
      <c r="Y155" s="251"/>
      <c r="Z155" s="251"/>
      <c r="AA155" s="251"/>
      <c r="AB155" s="251"/>
      <c r="AC155" s="251"/>
      <c r="AD155" s="251"/>
      <c r="AE155" s="215">
        <f>IF(OR(AND(E155="Feb",OR(F155=2012,OR(F155=2016,OR(F155=2020,OR(F155=2024,OR(F155=2028,F155=2032)))))),AND(E155="Feb",OR(F155=2036,OR(F155=2040,F155=2044)))),29,VLOOKUP(E155,Lookup!$B$2:$C$13,2,FALSE))</f>
        <v>31</v>
      </c>
      <c r="AF155" s="528">
        <f t="shared" si="5"/>
        <v>0</v>
      </c>
      <c r="AG155" s="529"/>
      <c r="AI155" s="215">
        <f>+D155</f>
        <v>7</v>
      </c>
    </row>
    <row r="156" spans="2:35" s="212" customFormat="1" ht="12.75" hidden="1">
      <c r="B156" s="211"/>
      <c r="D156" s="216">
        <f t="shared" si="3"/>
        <v>7</v>
      </c>
      <c r="E156" s="217" t="str">
        <f>IF(E155="","",VLOOKUP(E155,Lookup!$A$2:$B$13,2,FALSE))</f>
        <v>Feb</v>
      </c>
      <c r="F156" s="218">
        <f t="shared" si="4"/>
        <v>1906</v>
      </c>
      <c r="G156" s="249"/>
      <c r="H156" s="249"/>
      <c r="I156" s="249"/>
      <c r="J156" s="249"/>
      <c r="K156" s="249"/>
      <c r="L156" s="249"/>
      <c r="M156" s="249"/>
      <c r="N156" s="249"/>
      <c r="O156" s="249"/>
      <c r="P156" s="249"/>
      <c r="Q156" s="252"/>
      <c r="R156" s="252"/>
      <c r="S156" s="252"/>
      <c r="T156" s="252"/>
      <c r="U156" s="252"/>
      <c r="V156" s="252"/>
      <c r="W156" s="252"/>
      <c r="X156" s="252"/>
      <c r="Y156" s="252"/>
      <c r="Z156" s="252"/>
      <c r="AA156" s="252"/>
      <c r="AB156" s="252"/>
      <c r="AC156" s="252"/>
      <c r="AD156" s="252"/>
      <c r="AE156" s="219">
        <f>IF(OR(AND(E156="Feb",OR(F156=2012,OR(F156=2016,OR(F156=2020,OR(F156=2024,OR(F156=2028,F156=2032)))))),AND(E156="Feb",OR(F156=2036,OR(F156=2040,F156=2044)))),29,VLOOKUP(E156,Lookup!$B$2:$C$13,2,FALSE))</f>
        <v>28</v>
      </c>
      <c r="AF156" s="495">
        <f t="shared" si="5"/>
        <v>0</v>
      </c>
      <c r="AG156" s="496"/>
      <c r="AI156" s="219">
        <f aca="true" t="shared" si="7" ref="AI156:AI178">+D156</f>
        <v>7</v>
      </c>
    </row>
    <row r="157" spans="2:35" s="212" customFormat="1" ht="12.75" hidden="1">
      <c r="B157" s="211"/>
      <c r="D157" s="216">
        <f t="shared" si="3"/>
        <v>7</v>
      </c>
      <c r="E157" s="217" t="str">
        <f>IF(E156="","",VLOOKUP(E156,Lookup!$A$2:$B$13,2,FALSE))</f>
        <v>Mar</v>
      </c>
      <c r="F157" s="218">
        <f t="shared" si="4"/>
        <v>1906</v>
      </c>
      <c r="G157" s="249"/>
      <c r="H157" s="249"/>
      <c r="I157" s="249"/>
      <c r="J157" s="249"/>
      <c r="K157" s="249"/>
      <c r="L157" s="249"/>
      <c r="M157" s="249"/>
      <c r="N157" s="249"/>
      <c r="O157" s="249"/>
      <c r="P157" s="249"/>
      <c r="Q157" s="252"/>
      <c r="R157" s="252"/>
      <c r="S157" s="252"/>
      <c r="T157" s="252"/>
      <c r="U157" s="252"/>
      <c r="V157" s="252"/>
      <c r="W157" s="252"/>
      <c r="X157" s="252"/>
      <c r="Y157" s="252"/>
      <c r="Z157" s="252"/>
      <c r="AA157" s="252"/>
      <c r="AB157" s="252"/>
      <c r="AC157" s="252"/>
      <c r="AD157" s="252"/>
      <c r="AE157" s="219">
        <f>IF(OR(AND(E157="Feb",OR(F157=2012,OR(F157=2016,OR(F157=2020,OR(F157=2024,OR(F157=2028,F157=2032)))))),AND(E157="Feb",OR(F157=2036,OR(F157=2040,F157=2044)))),29,VLOOKUP(E157,Lookup!$B$2:$C$13,2,FALSE))</f>
        <v>31</v>
      </c>
      <c r="AF157" s="495">
        <f t="shared" si="5"/>
        <v>0</v>
      </c>
      <c r="AG157" s="496"/>
      <c r="AI157" s="219">
        <f t="shared" si="7"/>
        <v>7</v>
      </c>
    </row>
    <row r="158" spans="2:35" s="212" customFormat="1" ht="12.75" hidden="1">
      <c r="B158" s="211"/>
      <c r="D158" s="216">
        <f t="shared" si="3"/>
        <v>7</v>
      </c>
      <c r="E158" s="217" t="str">
        <f>IF(E157="","",VLOOKUP(E157,Lookup!$A$2:$B$13,2,FALSE))</f>
        <v>Apr</v>
      </c>
      <c r="F158" s="218">
        <f t="shared" si="4"/>
        <v>1906</v>
      </c>
      <c r="G158" s="249"/>
      <c r="H158" s="249"/>
      <c r="I158" s="249"/>
      <c r="J158" s="249"/>
      <c r="K158" s="249"/>
      <c r="L158" s="249"/>
      <c r="M158" s="249"/>
      <c r="N158" s="249"/>
      <c r="O158" s="249"/>
      <c r="P158" s="249"/>
      <c r="Q158" s="252"/>
      <c r="R158" s="252"/>
      <c r="S158" s="252"/>
      <c r="T158" s="252"/>
      <c r="U158" s="252"/>
      <c r="V158" s="252"/>
      <c r="W158" s="252"/>
      <c r="X158" s="252"/>
      <c r="Y158" s="252"/>
      <c r="Z158" s="252"/>
      <c r="AA158" s="252"/>
      <c r="AB158" s="252"/>
      <c r="AC158" s="252"/>
      <c r="AD158" s="252"/>
      <c r="AE158" s="219">
        <f>IF(OR(AND(E158="Feb",OR(F158=2012,OR(F158=2016,OR(F158=2020,OR(F158=2024,OR(F158=2028,F158=2032)))))),AND(E158="Feb",OR(F158=2036,OR(F158=2040,F158=2044)))),29,VLOOKUP(E158,Lookup!$B$2:$C$13,2,FALSE))</f>
        <v>30</v>
      </c>
      <c r="AF158" s="495">
        <f t="shared" si="5"/>
        <v>0</v>
      </c>
      <c r="AG158" s="496"/>
      <c r="AI158" s="219">
        <f t="shared" si="7"/>
        <v>7</v>
      </c>
    </row>
    <row r="159" spans="2:35" s="212" customFormat="1" ht="12.75" hidden="1">
      <c r="B159" s="211"/>
      <c r="D159" s="216">
        <f t="shared" si="3"/>
        <v>7</v>
      </c>
      <c r="E159" s="217" t="str">
        <f>IF(E158="","",VLOOKUP(E158,Lookup!$A$2:$B$13,2,FALSE))</f>
        <v>May</v>
      </c>
      <c r="F159" s="218">
        <f t="shared" si="4"/>
        <v>1906</v>
      </c>
      <c r="G159" s="249"/>
      <c r="H159" s="249"/>
      <c r="I159" s="249"/>
      <c r="J159" s="249"/>
      <c r="K159" s="249"/>
      <c r="L159" s="249"/>
      <c r="M159" s="249"/>
      <c r="N159" s="249"/>
      <c r="O159" s="249"/>
      <c r="P159" s="249"/>
      <c r="Q159" s="252"/>
      <c r="R159" s="252"/>
      <c r="S159" s="252"/>
      <c r="T159" s="252"/>
      <c r="U159" s="252"/>
      <c r="V159" s="252"/>
      <c r="W159" s="252"/>
      <c r="X159" s="252"/>
      <c r="Y159" s="252"/>
      <c r="Z159" s="252"/>
      <c r="AA159" s="252"/>
      <c r="AB159" s="252"/>
      <c r="AC159" s="252"/>
      <c r="AD159" s="252"/>
      <c r="AE159" s="219">
        <f>IF(OR(AND(E159="Feb",OR(F159=2012,OR(F159=2016,OR(F159=2020,OR(F159=2024,OR(F159=2028,F159=2032)))))),AND(E159="Feb",OR(F159=2036,OR(F159=2040,F159=2044)))),29,VLOOKUP(E159,Lookup!$B$2:$C$13,2,FALSE))</f>
        <v>31</v>
      </c>
      <c r="AF159" s="495">
        <f t="shared" si="5"/>
        <v>0</v>
      </c>
      <c r="AG159" s="496"/>
      <c r="AI159" s="219">
        <f t="shared" si="7"/>
        <v>7</v>
      </c>
    </row>
    <row r="160" spans="2:35" s="212" customFormat="1" ht="12.75" hidden="1">
      <c r="B160" s="211"/>
      <c r="D160" s="216">
        <f aca="true" t="shared" si="8" ref="D160:D223">+D148+1</f>
        <v>7</v>
      </c>
      <c r="E160" s="217" t="str">
        <f>IF(E159="","",VLOOKUP(E159,Lookup!$A$2:$B$13,2,FALSE))</f>
        <v>Jun</v>
      </c>
      <c r="F160" s="218">
        <f aca="true" t="shared" si="9" ref="F160:F223">IF(E159=0,"",IF(E159="Dec",F159+1,F159))</f>
        <v>1906</v>
      </c>
      <c r="G160" s="249"/>
      <c r="H160" s="249"/>
      <c r="I160" s="249"/>
      <c r="J160" s="249"/>
      <c r="K160" s="249"/>
      <c r="L160" s="249"/>
      <c r="M160" s="249"/>
      <c r="N160" s="249"/>
      <c r="O160" s="249"/>
      <c r="P160" s="249"/>
      <c r="Q160" s="252"/>
      <c r="R160" s="252"/>
      <c r="S160" s="252"/>
      <c r="T160" s="252"/>
      <c r="U160" s="252"/>
      <c r="V160" s="252"/>
      <c r="W160" s="252"/>
      <c r="X160" s="252"/>
      <c r="Y160" s="252"/>
      <c r="Z160" s="252"/>
      <c r="AA160" s="252"/>
      <c r="AB160" s="252"/>
      <c r="AC160" s="252"/>
      <c r="AD160" s="252"/>
      <c r="AE160" s="219">
        <f>IF(OR(AND(E160="Feb",OR(F160=2012,OR(F160=2016,OR(F160=2020,OR(F160=2024,OR(F160=2028,F160=2032)))))),AND(E160="Feb",OR(F160=2036,OR(F160=2040,F160=2044)))),29,VLOOKUP(E160,Lookup!$B$2:$C$13,2,FALSE))</f>
        <v>30</v>
      </c>
      <c r="AF160" s="495">
        <f t="shared" si="5"/>
        <v>0</v>
      </c>
      <c r="AG160" s="496"/>
      <c r="AI160" s="219">
        <f t="shared" si="7"/>
        <v>7</v>
      </c>
    </row>
    <row r="161" spans="2:35" s="212" customFormat="1" ht="12.75" hidden="1">
      <c r="B161" s="211"/>
      <c r="D161" s="216">
        <f t="shared" si="8"/>
        <v>7</v>
      </c>
      <c r="E161" s="217" t="str">
        <f>IF(E160="","",VLOOKUP(E160,Lookup!$A$2:$B$13,2,FALSE))</f>
        <v>Jul</v>
      </c>
      <c r="F161" s="218">
        <f t="shared" si="9"/>
        <v>1906</v>
      </c>
      <c r="G161" s="249"/>
      <c r="H161" s="249"/>
      <c r="I161" s="249"/>
      <c r="J161" s="249"/>
      <c r="K161" s="249"/>
      <c r="L161" s="249"/>
      <c r="M161" s="249"/>
      <c r="N161" s="249"/>
      <c r="O161" s="249"/>
      <c r="P161" s="249"/>
      <c r="Q161" s="252"/>
      <c r="R161" s="252"/>
      <c r="S161" s="252"/>
      <c r="T161" s="252"/>
      <c r="U161" s="252"/>
      <c r="V161" s="252"/>
      <c r="W161" s="252"/>
      <c r="X161" s="252"/>
      <c r="Y161" s="252"/>
      <c r="Z161" s="252"/>
      <c r="AA161" s="252"/>
      <c r="AB161" s="252"/>
      <c r="AC161" s="252"/>
      <c r="AD161" s="252"/>
      <c r="AE161" s="219">
        <f>IF(OR(AND(E161="Feb",OR(F161=2012,OR(F161=2016,OR(F161=2020,OR(F161=2024,OR(F161=2028,F161=2032)))))),AND(E161="Feb",OR(F161=2036,OR(F161=2040,F161=2044)))),29,VLOOKUP(E161,Lookup!$B$2:$C$13,2,FALSE))</f>
        <v>31</v>
      </c>
      <c r="AF161" s="495">
        <f t="shared" si="5"/>
        <v>0</v>
      </c>
      <c r="AG161" s="496"/>
      <c r="AI161" s="219">
        <f t="shared" si="7"/>
        <v>7</v>
      </c>
    </row>
    <row r="162" spans="2:35" s="212" customFormat="1" ht="12.75" hidden="1">
      <c r="B162" s="211"/>
      <c r="D162" s="216">
        <f t="shared" si="8"/>
        <v>7</v>
      </c>
      <c r="E162" s="217" t="str">
        <f>IF(E161="","",VLOOKUP(E161,Lookup!$A$2:$B$13,2,FALSE))</f>
        <v>Aug</v>
      </c>
      <c r="F162" s="218">
        <f t="shared" si="9"/>
        <v>1906</v>
      </c>
      <c r="G162" s="249"/>
      <c r="H162" s="249"/>
      <c r="I162" s="249"/>
      <c r="J162" s="249"/>
      <c r="K162" s="249"/>
      <c r="L162" s="249"/>
      <c r="M162" s="249"/>
      <c r="N162" s="249"/>
      <c r="O162" s="249"/>
      <c r="P162" s="249"/>
      <c r="Q162" s="252"/>
      <c r="R162" s="252"/>
      <c r="S162" s="252"/>
      <c r="T162" s="252"/>
      <c r="U162" s="252"/>
      <c r="V162" s="252"/>
      <c r="W162" s="252"/>
      <c r="X162" s="252"/>
      <c r="Y162" s="252"/>
      <c r="Z162" s="252"/>
      <c r="AA162" s="252"/>
      <c r="AB162" s="252"/>
      <c r="AC162" s="252"/>
      <c r="AD162" s="252"/>
      <c r="AE162" s="219">
        <f>IF(OR(AND(E162="Feb",OR(F162=2012,OR(F162=2016,OR(F162=2020,OR(F162=2024,OR(F162=2028,F162=2032)))))),AND(E162="Feb",OR(F162=2036,OR(F162=2040,F162=2044)))),29,VLOOKUP(E162,Lookup!$B$2:$C$13,2,FALSE))</f>
        <v>31</v>
      </c>
      <c r="AF162" s="495">
        <f t="shared" si="5"/>
        <v>0</v>
      </c>
      <c r="AG162" s="496"/>
      <c r="AI162" s="219">
        <f t="shared" si="7"/>
        <v>7</v>
      </c>
    </row>
    <row r="163" spans="2:35" s="212" customFormat="1" ht="12.75" hidden="1">
      <c r="B163" s="211"/>
      <c r="D163" s="216">
        <f t="shared" si="8"/>
        <v>7</v>
      </c>
      <c r="E163" s="217" t="str">
        <f>IF(E162="","",VLOOKUP(E162,Lookup!$A$2:$B$13,2,FALSE))</f>
        <v>Sep</v>
      </c>
      <c r="F163" s="218">
        <f t="shared" si="9"/>
        <v>1906</v>
      </c>
      <c r="G163" s="249"/>
      <c r="H163" s="249"/>
      <c r="I163" s="249"/>
      <c r="J163" s="249"/>
      <c r="K163" s="249"/>
      <c r="L163" s="249"/>
      <c r="M163" s="249"/>
      <c r="N163" s="249"/>
      <c r="O163" s="249"/>
      <c r="P163" s="249"/>
      <c r="Q163" s="252"/>
      <c r="R163" s="252"/>
      <c r="S163" s="252"/>
      <c r="T163" s="252"/>
      <c r="U163" s="252"/>
      <c r="V163" s="252"/>
      <c r="W163" s="252"/>
      <c r="X163" s="252"/>
      <c r="Y163" s="252"/>
      <c r="Z163" s="252"/>
      <c r="AA163" s="252"/>
      <c r="AB163" s="252"/>
      <c r="AC163" s="252"/>
      <c r="AD163" s="252"/>
      <c r="AE163" s="219">
        <f>IF(OR(AND(E163="Feb",OR(F163=2012,OR(F163=2016,OR(F163=2020,OR(F163=2024,OR(F163=2028,F163=2032)))))),AND(E163="Feb",OR(F163=2036,OR(F163=2040,F163=2044)))),29,VLOOKUP(E163,Lookup!$B$2:$C$13,2,FALSE))</f>
        <v>30</v>
      </c>
      <c r="AF163" s="495">
        <f t="shared" si="5"/>
        <v>0</v>
      </c>
      <c r="AG163" s="496"/>
      <c r="AI163" s="219">
        <f t="shared" si="7"/>
        <v>7</v>
      </c>
    </row>
    <row r="164" spans="2:35" s="212" customFormat="1" ht="12.75" hidden="1">
      <c r="B164" s="211"/>
      <c r="D164" s="216">
        <f t="shared" si="8"/>
        <v>7</v>
      </c>
      <c r="E164" s="217" t="str">
        <f>IF(E163="","",VLOOKUP(E163,Lookup!$A$2:$B$13,2,FALSE))</f>
        <v>Oct</v>
      </c>
      <c r="F164" s="218">
        <f t="shared" si="9"/>
        <v>1906</v>
      </c>
      <c r="G164" s="249"/>
      <c r="H164" s="249"/>
      <c r="I164" s="249"/>
      <c r="J164" s="249"/>
      <c r="K164" s="249"/>
      <c r="L164" s="249"/>
      <c r="M164" s="249"/>
      <c r="N164" s="249"/>
      <c r="O164" s="249"/>
      <c r="P164" s="249"/>
      <c r="Q164" s="252"/>
      <c r="R164" s="252"/>
      <c r="S164" s="252"/>
      <c r="T164" s="252"/>
      <c r="U164" s="252"/>
      <c r="V164" s="252"/>
      <c r="W164" s="252"/>
      <c r="X164" s="252"/>
      <c r="Y164" s="252"/>
      <c r="Z164" s="252"/>
      <c r="AA164" s="252"/>
      <c r="AB164" s="252"/>
      <c r="AC164" s="252"/>
      <c r="AD164" s="252"/>
      <c r="AE164" s="219">
        <f>IF(OR(AND(E164="Feb",OR(F164=2012,OR(F164=2016,OR(F164=2020,OR(F164=2024,OR(F164=2028,F164=2032)))))),AND(E164="Feb",OR(F164=2036,OR(F164=2040,F164=2044)))),29,VLOOKUP(E164,Lookup!$B$2:$C$13,2,FALSE))</f>
        <v>31</v>
      </c>
      <c r="AF164" s="495">
        <f t="shared" si="5"/>
        <v>0</v>
      </c>
      <c r="AG164" s="496"/>
      <c r="AI164" s="219">
        <f t="shared" si="7"/>
        <v>7</v>
      </c>
    </row>
    <row r="165" spans="2:35" s="212" customFormat="1" ht="12.75" hidden="1">
      <c r="B165" s="211"/>
      <c r="D165" s="216">
        <f t="shared" si="8"/>
        <v>7</v>
      </c>
      <c r="E165" s="217" t="str">
        <f>IF(E164="","",VLOOKUP(E164,Lookup!$A$2:$B$13,2,FALSE))</f>
        <v>Nov</v>
      </c>
      <c r="F165" s="218">
        <f t="shared" si="9"/>
        <v>1906</v>
      </c>
      <c r="G165" s="249"/>
      <c r="H165" s="249"/>
      <c r="I165" s="249"/>
      <c r="J165" s="249"/>
      <c r="K165" s="249"/>
      <c r="L165" s="249"/>
      <c r="M165" s="249"/>
      <c r="N165" s="249"/>
      <c r="O165" s="249"/>
      <c r="P165" s="249"/>
      <c r="Q165" s="252"/>
      <c r="R165" s="252"/>
      <c r="S165" s="252"/>
      <c r="T165" s="252"/>
      <c r="U165" s="252"/>
      <c r="V165" s="252"/>
      <c r="W165" s="252"/>
      <c r="X165" s="252"/>
      <c r="Y165" s="252"/>
      <c r="Z165" s="252"/>
      <c r="AA165" s="252"/>
      <c r="AB165" s="252"/>
      <c r="AC165" s="252"/>
      <c r="AD165" s="252"/>
      <c r="AE165" s="219">
        <f>IF(OR(AND(E165="Feb",OR(F165=2012,OR(F165=2016,OR(F165=2020,OR(F165=2024,OR(F165=2028,F165=2032)))))),AND(E165="Feb",OR(F165=2036,OR(F165=2040,F165=2044)))),29,VLOOKUP(E165,Lookup!$B$2:$C$13,2,FALSE))</f>
        <v>30</v>
      </c>
      <c r="AF165" s="495">
        <f t="shared" si="5"/>
        <v>0</v>
      </c>
      <c r="AG165" s="496"/>
      <c r="AI165" s="219">
        <f t="shared" si="7"/>
        <v>7</v>
      </c>
    </row>
    <row r="166" spans="2:35" s="212" customFormat="1" ht="13.5" hidden="1" thickBot="1">
      <c r="B166" s="211"/>
      <c r="D166" s="220">
        <f t="shared" si="8"/>
        <v>7</v>
      </c>
      <c r="E166" s="221" t="str">
        <f>IF(E165="","",VLOOKUP(E165,Lookup!$A$2:$B$13,2,FALSE))</f>
        <v>Dec</v>
      </c>
      <c r="F166" s="222">
        <f t="shared" si="9"/>
        <v>1906</v>
      </c>
      <c r="G166" s="250"/>
      <c r="H166" s="250"/>
      <c r="I166" s="250"/>
      <c r="J166" s="250"/>
      <c r="K166" s="250"/>
      <c r="L166" s="250"/>
      <c r="M166" s="250"/>
      <c r="N166" s="250"/>
      <c r="O166" s="250"/>
      <c r="P166" s="250"/>
      <c r="Q166" s="253"/>
      <c r="R166" s="253"/>
      <c r="S166" s="253"/>
      <c r="T166" s="253"/>
      <c r="U166" s="253"/>
      <c r="V166" s="253"/>
      <c r="W166" s="253"/>
      <c r="X166" s="253"/>
      <c r="Y166" s="253"/>
      <c r="Z166" s="253"/>
      <c r="AA166" s="253"/>
      <c r="AB166" s="253"/>
      <c r="AC166" s="253"/>
      <c r="AD166" s="253"/>
      <c r="AE166" s="223">
        <f>IF(OR(AND(E166="Feb",OR(F166=2012,OR(F166=2016,OR(F166=2020,OR(F166=2024,OR(F166=2028,F166=2032)))))),AND(E166="Feb",OR(F166=2036,OR(F166=2040,F166=2044)))),29,VLOOKUP(E166,Lookup!$B$2:$C$13,2,FALSE))</f>
        <v>31</v>
      </c>
      <c r="AF166" s="522">
        <f t="shared" si="5"/>
        <v>0</v>
      </c>
      <c r="AG166" s="523"/>
      <c r="AI166" s="223">
        <f t="shared" si="7"/>
        <v>7</v>
      </c>
    </row>
    <row r="167" spans="2:35" s="212" customFormat="1" ht="12.75" hidden="1">
      <c r="B167" s="211"/>
      <c r="D167" s="224">
        <f t="shared" si="8"/>
        <v>8</v>
      </c>
      <c r="E167" s="225" t="str">
        <f>IF(E166="","",VLOOKUP(E166,Lookup!$A$2:$B$13,2,FALSE))</f>
        <v>Jan</v>
      </c>
      <c r="F167" s="226">
        <f t="shared" si="9"/>
        <v>1907</v>
      </c>
      <c r="G167" s="254"/>
      <c r="H167" s="254"/>
      <c r="I167" s="254"/>
      <c r="J167" s="254"/>
      <c r="K167" s="254"/>
      <c r="L167" s="254"/>
      <c r="M167" s="254"/>
      <c r="N167" s="254"/>
      <c r="O167" s="254"/>
      <c r="P167" s="254"/>
      <c r="Q167" s="255"/>
      <c r="R167" s="255"/>
      <c r="S167" s="255"/>
      <c r="T167" s="255"/>
      <c r="U167" s="255"/>
      <c r="V167" s="255"/>
      <c r="W167" s="255"/>
      <c r="X167" s="255"/>
      <c r="Y167" s="255"/>
      <c r="Z167" s="255"/>
      <c r="AA167" s="255"/>
      <c r="AB167" s="255"/>
      <c r="AC167" s="255"/>
      <c r="AD167" s="255"/>
      <c r="AE167" s="227">
        <f>IF(OR(AND(E167="Feb",OR(F167=2012,OR(F167=2016,OR(F167=2020,OR(F167=2024,OR(F167=2028,F167=2032)))))),AND(E167="Feb",OR(F167=2036,OR(F167=2040,F167=2044)))),29,VLOOKUP(E167,Lookup!$B$2:$C$13,2,FALSE))</f>
        <v>31</v>
      </c>
      <c r="AF167" s="502">
        <f t="shared" si="5"/>
        <v>0</v>
      </c>
      <c r="AG167" s="503"/>
      <c r="AI167" s="227">
        <f t="shared" si="7"/>
        <v>8</v>
      </c>
    </row>
    <row r="168" spans="2:35" s="212" customFormat="1" ht="12.75" hidden="1">
      <c r="B168" s="211"/>
      <c r="D168" s="228">
        <f t="shared" si="8"/>
        <v>8</v>
      </c>
      <c r="E168" s="217" t="str">
        <f>IF(E167="","",VLOOKUP(E167,Lookup!$A$2:$B$13,2,FALSE))</f>
        <v>Feb</v>
      </c>
      <c r="F168" s="218">
        <f t="shared" si="9"/>
        <v>1907</v>
      </c>
      <c r="G168" s="249"/>
      <c r="H168" s="249"/>
      <c r="I168" s="249"/>
      <c r="J168" s="249"/>
      <c r="K168" s="249"/>
      <c r="L168" s="249"/>
      <c r="M168" s="249"/>
      <c r="N168" s="249"/>
      <c r="O168" s="249"/>
      <c r="P168" s="249"/>
      <c r="Q168" s="252"/>
      <c r="R168" s="252"/>
      <c r="S168" s="252"/>
      <c r="T168" s="252"/>
      <c r="U168" s="252"/>
      <c r="V168" s="252"/>
      <c r="W168" s="252"/>
      <c r="X168" s="252"/>
      <c r="Y168" s="252"/>
      <c r="Z168" s="252"/>
      <c r="AA168" s="252"/>
      <c r="AB168" s="252"/>
      <c r="AC168" s="252"/>
      <c r="AD168" s="252"/>
      <c r="AE168" s="229">
        <f>IF(OR(AND(E168="Feb",OR(F168=2012,OR(F168=2016,OR(F168=2020,OR(F168=2024,OR(F168=2028,F168=2032)))))),AND(E168="Feb",OR(F168=2036,OR(F168=2040,F168=2044)))),29,VLOOKUP(E168,Lookup!$B$2:$C$13,2,FALSE))</f>
        <v>28</v>
      </c>
      <c r="AF168" s="495">
        <f t="shared" si="5"/>
        <v>0</v>
      </c>
      <c r="AG168" s="496"/>
      <c r="AI168" s="229">
        <f t="shared" si="7"/>
        <v>8</v>
      </c>
    </row>
    <row r="169" spans="2:35" s="212" customFormat="1" ht="12.75" hidden="1">
      <c r="B169" s="211"/>
      <c r="D169" s="228">
        <f t="shared" si="8"/>
        <v>8</v>
      </c>
      <c r="E169" s="217" t="str">
        <f>IF(E168="","",VLOOKUP(E168,Lookup!$A$2:$B$13,2,FALSE))</f>
        <v>Mar</v>
      </c>
      <c r="F169" s="218">
        <f t="shared" si="9"/>
        <v>1907</v>
      </c>
      <c r="G169" s="249"/>
      <c r="H169" s="249"/>
      <c r="I169" s="249"/>
      <c r="J169" s="249"/>
      <c r="K169" s="249"/>
      <c r="L169" s="249"/>
      <c r="M169" s="249"/>
      <c r="N169" s="249"/>
      <c r="O169" s="249"/>
      <c r="P169" s="249"/>
      <c r="Q169" s="252"/>
      <c r="R169" s="252"/>
      <c r="S169" s="252"/>
      <c r="T169" s="252"/>
      <c r="U169" s="252"/>
      <c r="V169" s="252"/>
      <c r="W169" s="252"/>
      <c r="X169" s="252"/>
      <c r="Y169" s="252"/>
      <c r="Z169" s="252"/>
      <c r="AA169" s="252"/>
      <c r="AB169" s="252"/>
      <c r="AC169" s="252"/>
      <c r="AD169" s="252"/>
      <c r="AE169" s="229">
        <f>IF(OR(AND(E169="Feb",OR(F169=2012,OR(F169=2016,OR(F169=2020,OR(F169=2024,OR(F169=2028,F169=2032)))))),AND(E169="Feb",OR(F169=2036,OR(F169=2040,F169=2044)))),29,VLOOKUP(E169,Lookup!$B$2:$C$13,2,FALSE))</f>
        <v>31</v>
      </c>
      <c r="AF169" s="495">
        <f t="shared" si="5"/>
        <v>0</v>
      </c>
      <c r="AG169" s="496"/>
      <c r="AI169" s="229">
        <f t="shared" si="7"/>
        <v>8</v>
      </c>
    </row>
    <row r="170" spans="2:35" s="212" customFormat="1" ht="12.75" hidden="1">
      <c r="B170" s="211"/>
      <c r="D170" s="228">
        <f t="shared" si="8"/>
        <v>8</v>
      </c>
      <c r="E170" s="217" t="str">
        <f>IF(E169="","",VLOOKUP(E169,Lookup!$A$2:$B$13,2,FALSE))</f>
        <v>Apr</v>
      </c>
      <c r="F170" s="218">
        <f t="shared" si="9"/>
        <v>1907</v>
      </c>
      <c r="G170" s="249"/>
      <c r="H170" s="249"/>
      <c r="I170" s="249"/>
      <c r="J170" s="249"/>
      <c r="K170" s="249"/>
      <c r="L170" s="249"/>
      <c r="M170" s="249"/>
      <c r="N170" s="249"/>
      <c r="O170" s="249"/>
      <c r="P170" s="249"/>
      <c r="Q170" s="252"/>
      <c r="R170" s="252"/>
      <c r="S170" s="252"/>
      <c r="T170" s="252"/>
      <c r="U170" s="252"/>
      <c r="V170" s="252"/>
      <c r="W170" s="252"/>
      <c r="X170" s="252"/>
      <c r="Y170" s="252"/>
      <c r="Z170" s="252"/>
      <c r="AA170" s="252"/>
      <c r="AB170" s="252"/>
      <c r="AC170" s="252"/>
      <c r="AD170" s="252"/>
      <c r="AE170" s="229">
        <f>IF(OR(AND(E170="Feb",OR(F170=2012,OR(F170=2016,OR(F170=2020,OR(F170=2024,OR(F170=2028,F170=2032)))))),AND(E170="Feb",OR(F170=2036,OR(F170=2040,F170=2044)))),29,VLOOKUP(E170,Lookup!$B$2:$C$13,2,FALSE))</f>
        <v>30</v>
      </c>
      <c r="AF170" s="495">
        <f t="shared" si="5"/>
        <v>0</v>
      </c>
      <c r="AG170" s="496"/>
      <c r="AI170" s="229">
        <f t="shared" si="7"/>
        <v>8</v>
      </c>
    </row>
    <row r="171" spans="2:35" s="212" customFormat="1" ht="12.75" hidden="1">
      <c r="B171" s="211"/>
      <c r="D171" s="228">
        <f t="shared" si="8"/>
        <v>8</v>
      </c>
      <c r="E171" s="217" t="str">
        <f>IF(E170="","",VLOOKUP(E170,Lookup!$A$2:$B$13,2,FALSE))</f>
        <v>May</v>
      </c>
      <c r="F171" s="218">
        <f t="shared" si="9"/>
        <v>1907</v>
      </c>
      <c r="G171" s="249"/>
      <c r="H171" s="249"/>
      <c r="I171" s="249"/>
      <c r="J171" s="249"/>
      <c r="K171" s="249"/>
      <c r="L171" s="249"/>
      <c r="M171" s="249"/>
      <c r="N171" s="249"/>
      <c r="O171" s="249"/>
      <c r="P171" s="249"/>
      <c r="Q171" s="252"/>
      <c r="R171" s="252"/>
      <c r="S171" s="252"/>
      <c r="T171" s="252"/>
      <c r="U171" s="252"/>
      <c r="V171" s="252"/>
      <c r="W171" s="252"/>
      <c r="X171" s="252"/>
      <c r="Y171" s="252"/>
      <c r="Z171" s="252"/>
      <c r="AA171" s="252"/>
      <c r="AB171" s="252"/>
      <c r="AC171" s="252"/>
      <c r="AD171" s="252"/>
      <c r="AE171" s="229">
        <f>IF(OR(AND(E171="Feb",OR(F171=2012,OR(F171=2016,OR(F171=2020,OR(F171=2024,OR(F171=2028,F171=2032)))))),AND(E171="Feb",OR(F171=2036,OR(F171=2040,F171=2044)))),29,VLOOKUP(E171,Lookup!$B$2:$C$13,2,FALSE))</f>
        <v>31</v>
      </c>
      <c r="AF171" s="495">
        <f t="shared" si="5"/>
        <v>0</v>
      </c>
      <c r="AG171" s="496"/>
      <c r="AI171" s="229">
        <f t="shared" si="7"/>
        <v>8</v>
      </c>
    </row>
    <row r="172" spans="2:35" s="212" customFormat="1" ht="12.75" hidden="1">
      <c r="B172" s="211"/>
      <c r="D172" s="228">
        <f t="shared" si="8"/>
        <v>8</v>
      </c>
      <c r="E172" s="217" t="str">
        <f>IF(E171="","",VLOOKUP(E171,Lookup!$A$2:$B$13,2,FALSE))</f>
        <v>Jun</v>
      </c>
      <c r="F172" s="218">
        <f t="shared" si="9"/>
        <v>1907</v>
      </c>
      <c r="G172" s="249"/>
      <c r="H172" s="249"/>
      <c r="I172" s="249"/>
      <c r="J172" s="249"/>
      <c r="K172" s="249"/>
      <c r="L172" s="249"/>
      <c r="M172" s="249"/>
      <c r="N172" s="249"/>
      <c r="O172" s="249"/>
      <c r="P172" s="249"/>
      <c r="Q172" s="252"/>
      <c r="R172" s="252"/>
      <c r="S172" s="252"/>
      <c r="T172" s="252"/>
      <c r="U172" s="252"/>
      <c r="V172" s="252"/>
      <c r="W172" s="252"/>
      <c r="X172" s="252"/>
      <c r="Y172" s="252"/>
      <c r="Z172" s="252"/>
      <c r="AA172" s="252"/>
      <c r="AB172" s="252"/>
      <c r="AC172" s="252"/>
      <c r="AD172" s="252"/>
      <c r="AE172" s="229">
        <f>IF(OR(AND(E172="Feb",OR(F172=2012,OR(F172=2016,OR(F172=2020,OR(F172=2024,OR(F172=2028,F172=2032)))))),AND(E172="Feb",OR(F172=2036,OR(F172=2040,F172=2044)))),29,VLOOKUP(E172,Lookup!$B$2:$C$13,2,FALSE))</f>
        <v>30</v>
      </c>
      <c r="AF172" s="495">
        <f t="shared" si="5"/>
        <v>0</v>
      </c>
      <c r="AG172" s="496"/>
      <c r="AI172" s="229">
        <f t="shared" si="7"/>
        <v>8</v>
      </c>
    </row>
    <row r="173" spans="2:35" s="212" customFormat="1" ht="12.75" hidden="1">
      <c r="B173" s="211"/>
      <c r="D173" s="228">
        <f t="shared" si="8"/>
        <v>8</v>
      </c>
      <c r="E173" s="217" t="str">
        <f>IF(E172="","",VLOOKUP(E172,Lookup!$A$2:$B$13,2,FALSE))</f>
        <v>Jul</v>
      </c>
      <c r="F173" s="218">
        <f t="shared" si="9"/>
        <v>1907</v>
      </c>
      <c r="G173" s="249"/>
      <c r="H173" s="249"/>
      <c r="I173" s="249"/>
      <c r="J173" s="249"/>
      <c r="K173" s="249"/>
      <c r="L173" s="249"/>
      <c r="M173" s="249"/>
      <c r="N173" s="249"/>
      <c r="O173" s="249"/>
      <c r="P173" s="249"/>
      <c r="Q173" s="252"/>
      <c r="R173" s="252"/>
      <c r="S173" s="252"/>
      <c r="T173" s="252"/>
      <c r="U173" s="252"/>
      <c r="V173" s="252"/>
      <c r="W173" s="252"/>
      <c r="X173" s="252"/>
      <c r="Y173" s="252"/>
      <c r="Z173" s="252"/>
      <c r="AA173" s="252"/>
      <c r="AB173" s="252"/>
      <c r="AC173" s="252"/>
      <c r="AD173" s="252"/>
      <c r="AE173" s="229">
        <f>IF(OR(AND(E173="Feb",OR(F173=2012,OR(F173=2016,OR(F173=2020,OR(F173=2024,OR(F173=2028,F173=2032)))))),AND(E173="Feb",OR(F173=2036,OR(F173=2040,F173=2044)))),29,VLOOKUP(E173,Lookup!$B$2:$C$13,2,FALSE))</f>
        <v>31</v>
      </c>
      <c r="AF173" s="495">
        <f t="shared" si="5"/>
        <v>0</v>
      </c>
      <c r="AG173" s="496"/>
      <c r="AI173" s="229">
        <f t="shared" si="7"/>
        <v>8</v>
      </c>
    </row>
    <row r="174" spans="2:35" s="212" customFormat="1" ht="12.75" hidden="1">
      <c r="B174" s="211"/>
      <c r="D174" s="228">
        <f t="shared" si="8"/>
        <v>8</v>
      </c>
      <c r="E174" s="217" t="str">
        <f>IF(E173="","",VLOOKUP(E173,Lookup!$A$2:$B$13,2,FALSE))</f>
        <v>Aug</v>
      </c>
      <c r="F174" s="218">
        <f t="shared" si="9"/>
        <v>1907</v>
      </c>
      <c r="G174" s="249"/>
      <c r="H174" s="249"/>
      <c r="I174" s="249"/>
      <c r="J174" s="249"/>
      <c r="K174" s="249"/>
      <c r="L174" s="249"/>
      <c r="M174" s="249"/>
      <c r="N174" s="249"/>
      <c r="O174" s="249"/>
      <c r="P174" s="249"/>
      <c r="Q174" s="252"/>
      <c r="R174" s="252"/>
      <c r="S174" s="252"/>
      <c r="T174" s="252"/>
      <c r="U174" s="252"/>
      <c r="V174" s="252"/>
      <c r="W174" s="252"/>
      <c r="X174" s="252"/>
      <c r="Y174" s="252"/>
      <c r="Z174" s="252"/>
      <c r="AA174" s="252"/>
      <c r="AB174" s="252"/>
      <c r="AC174" s="252"/>
      <c r="AD174" s="252"/>
      <c r="AE174" s="229">
        <f>IF(OR(AND(E174="Feb",OR(F174=2012,OR(F174=2016,OR(F174=2020,OR(F174=2024,OR(F174=2028,F174=2032)))))),AND(E174="Feb",OR(F174=2036,OR(F174=2040,F174=2044)))),29,VLOOKUP(E174,Lookup!$B$2:$C$13,2,FALSE))</f>
        <v>31</v>
      </c>
      <c r="AF174" s="495">
        <f t="shared" si="5"/>
        <v>0</v>
      </c>
      <c r="AG174" s="496"/>
      <c r="AI174" s="229">
        <f t="shared" si="7"/>
        <v>8</v>
      </c>
    </row>
    <row r="175" spans="2:35" s="212" customFormat="1" ht="12.75" hidden="1">
      <c r="B175" s="211"/>
      <c r="D175" s="228">
        <f t="shared" si="8"/>
        <v>8</v>
      </c>
      <c r="E175" s="217" t="str">
        <f>IF(E174="","",VLOOKUP(E174,Lookup!$A$2:$B$13,2,FALSE))</f>
        <v>Sep</v>
      </c>
      <c r="F175" s="218">
        <f t="shared" si="9"/>
        <v>1907</v>
      </c>
      <c r="G175" s="249"/>
      <c r="H175" s="249"/>
      <c r="I175" s="249"/>
      <c r="J175" s="249"/>
      <c r="K175" s="249"/>
      <c r="L175" s="249"/>
      <c r="M175" s="249"/>
      <c r="N175" s="249"/>
      <c r="O175" s="249"/>
      <c r="P175" s="249"/>
      <c r="Q175" s="252"/>
      <c r="R175" s="252"/>
      <c r="S175" s="252"/>
      <c r="T175" s="252"/>
      <c r="U175" s="252"/>
      <c r="V175" s="252"/>
      <c r="W175" s="252"/>
      <c r="X175" s="252"/>
      <c r="Y175" s="252"/>
      <c r="Z175" s="252"/>
      <c r="AA175" s="252"/>
      <c r="AB175" s="252"/>
      <c r="AC175" s="252"/>
      <c r="AD175" s="252"/>
      <c r="AE175" s="229">
        <f>IF(OR(AND(E175="Feb",OR(F175=2012,OR(F175=2016,OR(F175=2020,OR(F175=2024,OR(F175=2028,F175=2032)))))),AND(E175="Feb",OR(F175=2036,OR(F175=2040,F175=2044)))),29,VLOOKUP(E175,Lookup!$B$2:$C$13,2,FALSE))</f>
        <v>30</v>
      </c>
      <c r="AF175" s="495">
        <f t="shared" si="5"/>
        <v>0</v>
      </c>
      <c r="AG175" s="496"/>
      <c r="AI175" s="229">
        <f t="shared" si="7"/>
        <v>8</v>
      </c>
    </row>
    <row r="176" spans="2:35" s="212" customFormat="1" ht="12.75" hidden="1">
      <c r="B176" s="211"/>
      <c r="D176" s="228">
        <f t="shared" si="8"/>
        <v>8</v>
      </c>
      <c r="E176" s="217" t="str">
        <f>IF(E175="","",VLOOKUP(E175,Lookup!$A$2:$B$13,2,FALSE))</f>
        <v>Oct</v>
      </c>
      <c r="F176" s="218">
        <f t="shared" si="9"/>
        <v>1907</v>
      </c>
      <c r="G176" s="249"/>
      <c r="H176" s="249"/>
      <c r="I176" s="249"/>
      <c r="J176" s="249"/>
      <c r="K176" s="249"/>
      <c r="L176" s="249"/>
      <c r="M176" s="249"/>
      <c r="N176" s="249"/>
      <c r="O176" s="249"/>
      <c r="P176" s="249"/>
      <c r="Q176" s="252"/>
      <c r="R176" s="252"/>
      <c r="S176" s="252"/>
      <c r="T176" s="252"/>
      <c r="U176" s="252"/>
      <c r="V176" s="252"/>
      <c r="W176" s="252"/>
      <c r="X176" s="252"/>
      <c r="Y176" s="252"/>
      <c r="Z176" s="252"/>
      <c r="AA176" s="252"/>
      <c r="AB176" s="252"/>
      <c r="AC176" s="252"/>
      <c r="AD176" s="252"/>
      <c r="AE176" s="229">
        <f>IF(OR(AND(E176="Feb",OR(F176=2012,OR(F176=2016,OR(F176=2020,OR(F176=2024,OR(F176=2028,F176=2032)))))),AND(E176="Feb",OR(F176=2036,OR(F176=2040,F176=2044)))),29,VLOOKUP(E176,Lookup!$B$2:$C$13,2,FALSE))</f>
        <v>31</v>
      </c>
      <c r="AF176" s="495">
        <f t="shared" si="5"/>
        <v>0</v>
      </c>
      <c r="AG176" s="496"/>
      <c r="AI176" s="229">
        <f t="shared" si="7"/>
        <v>8</v>
      </c>
    </row>
    <row r="177" spans="2:35" s="212" customFormat="1" ht="12.75" hidden="1">
      <c r="B177" s="211"/>
      <c r="D177" s="228">
        <f t="shared" si="8"/>
        <v>8</v>
      </c>
      <c r="E177" s="217" t="str">
        <f>IF(E176="","",VLOOKUP(E176,Lookup!$A$2:$B$13,2,FALSE))</f>
        <v>Nov</v>
      </c>
      <c r="F177" s="218">
        <f t="shared" si="9"/>
        <v>1907</v>
      </c>
      <c r="G177" s="249"/>
      <c r="H177" s="249"/>
      <c r="I177" s="249"/>
      <c r="J177" s="249"/>
      <c r="K177" s="249"/>
      <c r="L177" s="249"/>
      <c r="M177" s="249"/>
      <c r="N177" s="249"/>
      <c r="O177" s="249"/>
      <c r="P177" s="249"/>
      <c r="Q177" s="252"/>
      <c r="R177" s="252"/>
      <c r="S177" s="252"/>
      <c r="T177" s="252"/>
      <c r="U177" s="252"/>
      <c r="V177" s="252"/>
      <c r="W177" s="252"/>
      <c r="X177" s="252"/>
      <c r="Y177" s="252"/>
      <c r="Z177" s="252"/>
      <c r="AA177" s="252"/>
      <c r="AB177" s="252"/>
      <c r="AC177" s="252"/>
      <c r="AD177" s="252"/>
      <c r="AE177" s="229">
        <f>IF(OR(AND(E177="Feb",OR(F177=2012,OR(F177=2016,OR(F177=2020,OR(F177=2024,OR(F177=2028,F177=2032)))))),AND(E177="Feb",OR(F177=2036,OR(F177=2040,F177=2044)))),29,VLOOKUP(E177,Lookup!$B$2:$C$13,2,FALSE))</f>
        <v>30</v>
      </c>
      <c r="AF177" s="495">
        <f t="shared" si="5"/>
        <v>0</v>
      </c>
      <c r="AG177" s="496"/>
      <c r="AI177" s="229">
        <f t="shared" si="7"/>
        <v>8</v>
      </c>
    </row>
    <row r="178" spans="2:35" s="212" customFormat="1" ht="13.5" hidden="1" thickBot="1">
      <c r="B178" s="211"/>
      <c r="D178" s="230">
        <f t="shared" si="8"/>
        <v>8</v>
      </c>
      <c r="E178" s="231" t="str">
        <f>IF(E177="","",VLOOKUP(E177,Lookup!$A$2:$B$13,2,FALSE))</f>
        <v>Dec</v>
      </c>
      <c r="F178" s="232">
        <f t="shared" si="9"/>
        <v>1907</v>
      </c>
      <c r="G178" s="256"/>
      <c r="H178" s="256"/>
      <c r="I178" s="256"/>
      <c r="J178" s="256"/>
      <c r="K178" s="256"/>
      <c r="L178" s="256"/>
      <c r="M178" s="256"/>
      <c r="N178" s="256"/>
      <c r="O178" s="256"/>
      <c r="P178" s="256"/>
      <c r="Q178" s="257"/>
      <c r="R178" s="257"/>
      <c r="S178" s="257"/>
      <c r="T178" s="257"/>
      <c r="U178" s="257"/>
      <c r="V178" s="257"/>
      <c r="W178" s="257"/>
      <c r="X178" s="257"/>
      <c r="Y178" s="257"/>
      <c r="Z178" s="257"/>
      <c r="AA178" s="257"/>
      <c r="AB178" s="257"/>
      <c r="AC178" s="257"/>
      <c r="AD178" s="257"/>
      <c r="AE178" s="233">
        <f>IF(OR(AND(E178="Feb",OR(F178=2012,OR(F178=2016,OR(F178=2020,OR(F178=2024,OR(F178=2028,F178=2032)))))),AND(E178="Feb",OR(F178=2036,OR(F178=2040,F178=2044)))),29,VLOOKUP(E178,Lookup!$B$2:$C$13,2,FALSE))</f>
        <v>31</v>
      </c>
      <c r="AF178" s="531">
        <f t="shared" si="5"/>
        <v>0</v>
      </c>
      <c r="AG178" s="532"/>
      <c r="AI178" s="233">
        <f t="shared" si="7"/>
        <v>8</v>
      </c>
    </row>
    <row r="179" spans="2:35" s="212" customFormat="1" ht="12.75" hidden="1">
      <c r="B179" s="211"/>
      <c r="D179" s="213">
        <f t="shared" si="8"/>
        <v>9</v>
      </c>
      <c r="E179" s="234" t="str">
        <f>IF(E178="","",VLOOKUP(E178,Lookup!$A$2:$B$13,2,FALSE))</f>
        <v>Jan</v>
      </c>
      <c r="F179" s="235">
        <f t="shared" si="9"/>
        <v>1908</v>
      </c>
      <c r="G179" s="248"/>
      <c r="H179" s="248"/>
      <c r="I179" s="248"/>
      <c r="J179" s="248"/>
      <c r="K179" s="248"/>
      <c r="L179" s="248"/>
      <c r="M179" s="248"/>
      <c r="N179" s="248"/>
      <c r="O179" s="248"/>
      <c r="P179" s="248"/>
      <c r="Q179" s="251"/>
      <c r="R179" s="251"/>
      <c r="S179" s="251"/>
      <c r="T179" s="251"/>
      <c r="U179" s="251"/>
      <c r="V179" s="251"/>
      <c r="W179" s="251"/>
      <c r="X179" s="251"/>
      <c r="Y179" s="251"/>
      <c r="Z179" s="251"/>
      <c r="AA179" s="251"/>
      <c r="AB179" s="251"/>
      <c r="AC179" s="251"/>
      <c r="AD179" s="251"/>
      <c r="AE179" s="215">
        <f>IF(OR(AND(E179="Feb",OR(F179=2012,OR(F179=2016,OR(F179=2020,OR(F179=2024,OR(F179=2028,F179=2032)))))),AND(E179="Feb",OR(F179=2036,OR(F179=2040,F179=2044)))),29,VLOOKUP(E179,Lookup!$B$2:$C$13,2,FALSE))</f>
        <v>31</v>
      </c>
      <c r="AF179" s="528">
        <f t="shared" si="5"/>
        <v>0</v>
      </c>
      <c r="AG179" s="529"/>
      <c r="AI179" s="215">
        <f>+D179</f>
        <v>9</v>
      </c>
    </row>
    <row r="180" spans="2:35" s="212" customFormat="1" ht="12.75" hidden="1">
      <c r="B180" s="211"/>
      <c r="D180" s="216">
        <f t="shared" si="8"/>
        <v>9</v>
      </c>
      <c r="E180" s="217" t="str">
        <f>IF(E179="","",VLOOKUP(E179,Lookup!$A$2:$B$13,2,FALSE))</f>
        <v>Feb</v>
      </c>
      <c r="F180" s="218">
        <f t="shared" si="9"/>
        <v>1908</v>
      </c>
      <c r="G180" s="249"/>
      <c r="H180" s="249"/>
      <c r="I180" s="249"/>
      <c r="J180" s="249"/>
      <c r="K180" s="249"/>
      <c r="L180" s="249"/>
      <c r="M180" s="249"/>
      <c r="N180" s="249"/>
      <c r="O180" s="249"/>
      <c r="P180" s="249"/>
      <c r="Q180" s="252"/>
      <c r="R180" s="252"/>
      <c r="S180" s="252"/>
      <c r="T180" s="252"/>
      <c r="U180" s="252"/>
      <c r="V180" s="252"/>
      <c r="W180" s="252"/>
      <c r="X180" s="252"/>
      <c r="Y180" s="252"/>
      <c r="Z180" s="252"/>
      <c r="AA180" s="252"/>
      <c r="AB180" s="252"/>
      <c r="AC180" s="252"/>
      <c r="AD180" s="252"/>
      <c r="AE180" s="219">
        <f>IF(OR(AND(E180="Feb",OR(F180=2012,OR(F180=2016,OR(F180=2020,OR(F180=2024,OR(F180=2028,F180=2032)))))),AND(E180="Feb",OR(F180=2036,OR(F180=2040,F180=2044)))),29,VLOOKUP(E180,Lookup!$B$2:$C$13,2,FALSE))</f>
        <v>28</v>
      </c>
      <c r="AF180" s="495">
        <f t="shared" si="5"/>
        <v>0</v>
      </c>
      <c r="AG180" s="496"/>
      <c r="AI180" s="219">
        <f aca="true" t="shared" si="10" ref="AI180:AI202">+D180</f>
        <v>9</v>
      </c>
    </row>
    <row r="181" spans="2:35" s="212" customFormat="1" ht="12.75" hidden="1">
      <c r="B181" s="211"/>
      <c r="D181" s="216">
        <f t="shared" si="8"/>
        <v>9</v>
      </c>
      <c r="E181" s="217" t="str">
        <f>IF(E180="","",VLOOKUP(E180,Lookup!$A$2:$B$13,2,FALSE))</f>
        <v>Mar</v>
      </c>
      <c r="F181" s="218">
        <f t="shared" si="9"/>
        <v>1908</v>
      </c>
      <c r="G181" s="249"/>
      <c r="H181" s="249"/>
      <c r="I181" s="249"/>
      <c r="J181" s="249"/>
      <c r="K181" s="249"/>
      <c r="L181" s="249"/>
      <c r="M181" s="249"/>
      <c r="N181" s="249"/>
      <c r="O181" s="249"/>
      <c r="P181" s="249"/>
      <c r="Q181" s="252"/>
      <c r="R181" s="252"/>
      <c r="S181" s="252"/>
      <c r="T181" s="252"/>
      <c r="U181" s="252"/>
      <c r="V181" s="252"/>
      <c r="W181" s="252"/>
      <c r="X181" s="252"/>
      <c r="Y181" s="252"/>
      <c r="Z181" s="252"/>
      <c r="AA181" s="252"/>
      <c r="AB181" s="252"/>
      <c r="AC181" s="252"/>
      <c r="AD181" s="252"/>
      <c r="AE181" s="219">
        <f>IF(OR(AND(E181="Feb",OR(F181=2012,OR(F181=2016,OR(F181=2020,OR(F181=2024,OR(F181=2028,F181=2032)))))),AND(E181="Feb",OR(F181=2036,OR(F181=2040,F181=2044)))),29,VLOOKUP(E181,Lookup!$B$2:$C$13,2,FALSE))</f>
        <v>31</v>
      </c>
      <c r="AF181" s="495">
        <f t="shared" si="5"/>
        <v>0</v>
      </c>
      <c r="AG181" s="496"/>
      <c r="AI181" s="219">
        <f t="shared" si="10"/>
        <v>9</v>
      </c>
    </row>
    <row r="182" spans="2:35" s="212" customFormat="1" ht="12.75" hidden="1">
      <c r="B182" s="211"/>
      <c r="D182" s="216">
        <f t="shared" si="8"/>
        <v>9</v>
      </c>
      <c r="E182" s="217" t="str">
        <f>IF(E181="","",VLOOKUP(E181,Lookup!$A$2:$B$13,2,FALSE))</f>
        <v>Apr</v>
      </c>
      <c r="F182" s="218">
        <f t="shared" si="9"/>
        <v>1908</v>
      </c>
      <c r="G182" s="249"/>
      <c r="H182" s="249"/>
      <c r="I182" s="249"/>
      <c r="J182" s="249"/>
      <c r="K182" s="249"/>
      <c r="L182" s="249"/>
      <c r="M182" s="249"/>
      <c r="N182" s="249"/>
      <c r="O182" s="249"/>
      <c r="P182" s="249"/>
      <c r="Q182" s="252"/>
      <c r="R182" s="252"/>
      <c r="S182" s="252"/>
      <c r="T182" s="252"/>
      <c r="U182" s="252"/>
      <c r="V182" s="252"/>
      <c r="W182" s="252"/>
      <c r="X182" s="252"/>
      <c r="Y182" s="252"/>
      <c r="Z182" s="252"/>
      <c r="AA182" s="252"/>
      <c r="AB182" s="252"/>
      <c r="AC182" s="252"/>
      <c r="AD182" s="252"/>
      <c r="AE182" s="219">
        <f>IF(OR(AND(E182="Feb",OR(F182=2012,OR(F182=2016,OR(F182=2020,OR(F182=2024,OR(F182=2028,F182=2032)))))),AND(E182="Feb",OR(F182=2036,OR(F182=2040,F182=2044)))),29,VLOOKUP(E182,Lookup!$B$2:$C$13,2,FALSE))</f>
        <v>30</v>
      </c>
      <c r="AF182" s="495">
        <f t="shared" si="5"/>
        <v>0</v>
      </c>
      <c r="AG182" s="496"/>
      <c r="AI182" s="219">
        <f t="shared" si="10"/>
        <v>9</v>
      </c>
    </row>
    <row r="183" spans="2:35" s="212" customFormat="1" ht="12.75" hidden="1">
      <c r="B183" s="211"/>
      <c r="D183" s="216">
        <f t="shared" si="8"/>
        <v>9</v>
      </c>
      <c r="E183" s="217" t="str">
        <f>IF(E182="","",VLOOKUP(E182,Lookup!$A$2:$B$13,2,FALSE))</f>
        <v>May</v>
      </c>
      <c r="F183" s="218">
        <f t="shared" si="9"/>
        <v>1908</v>
      </c>
      <c r="G183" s="249"/>
      <c r="H183" s="249"/>
      <c r="I183" s="249"/>
      <c r="J183" s="249"/>
      <c r="K183" s="249"/>
      <c r="L183" s="249"/>
      <c r="M183" s="249"/>
      <c r="N183" s="249"/>
      <c r="O183" s="249"/>
      <c r="P183" s="249"/>
      <c r="Q183" s="252"/>
      <c r="R183" s="252"/>
      <c r="S183" s="252"/>
      <c r="T183" s="252"/>
      <c r="U183" s="252"/>
      <c r="V183" s="252"/>
      <c r="W183" s="252"/>
      <c r="X183" s="252"/>
      <c r="Y183" s="252"/>
      <c r="Z183" s="252"/>
      <c r="AA183" s="252"/>
      <c r="AB183" s="252"/>
      <c r="AC183" s="252"/>
      <c r="AD183" s="252"/>
      <c r="AE183" s="219">
        <f>IF(OR(AND(E183="Feb",OR(F183=2012,OR(F183=2016,OR(F183=2020,OR(F183=2024,OR(F183=2028,F183=2032)))))),AND(E183="Feb",OR(F183=2036,OR(F183=2040,F183=2044)))),29,VLOOKUP(E183,Lookup!$B$2:$C$13,2,FALSE))</f>
        <v>31</v>
      </c>
      <c r="AF183" s="495">
        <f t="shared" si="5"/>
        <v>0</v>
      </c>
      <c r="AG183" s="496"/>
      <c r="AI183" s="219">
        <f t="shared" si="10"/>
        <v>9</v>
      </c>
    </row>
    <row r="184" spans="2:35" s="212" customFormat="1" ht="12.75" hidden="1">
      <c r="B184" s="211"/>
      <c r="D184" s="216">
        <f t="shared" si="8"/>
        <v>9</v>
      </c>
      <c r="E184" s="217" t="str">
        <f>IF(E183="","",VLOOKUP(E183,Lookup!$A$2:$B$13,2,FALSE))</f>
        <v>Jun</v>
      </c>
      <c r="F184" s="218">
        <f t="shared" si="9"/>
        <v>1908</v>
      </c>
      <c r="G184" s="249"/>
      <c r="H184" s="249"/>
      <c r="I184" s="249"/>
      <c r="J184" s="249"/>
      <c r="K184" s="249"/>
      <c r="L184" s="249"/>
      <c r="M184" s="249"/>
      <c r="N184" s="249"/>
      <c r="O184" s="249"/>
      <c r="P184" s="249"/>
      <c r="Q184" s="252"/>
      <c r="R184" s="252"/>
      <c r="S184" s="252"/>
      <c r="T184" s="252"/>
      <c r="U184" s="252"/>
      <c r="V184" s="252"/>
      <c r="W184" s="252"/>
      <c r="X184" s="252"/>
      <c r="Y184" s="252"/>
      <c r="Z184" s="252"/>
      <c r="AA184" s="252"/>
      <c r="AB184" s="252"/>
      <c r="AC184" s="252"/>
      <c r="AD184" s="252"/>
      <c r="AE184" s="219">
        <f>IF(OR(AND(E184="Feb",OR(F184=2012,OR(F184=2016,OR(F184=2020,OR(F184=2024,OR(F184=2028,F184=2032)))))),AND(E184="Feb",OR(F184=2036,OR(F184=2040,F184=2044)))),29,VLOOKUP(E184,Lookup!$B$2:$C$13,2,FALSE))</f>
        <v>30</v>
      </c>
      <c r="AF184" s="495">
        <f t="shared" si="5"/>
        <v>0</v>
      </c>
      <c r="AG184" s="496"/>
      <c r="AI184" s="219">
        <f t="shared" si="10"/>
        <v>9</v>
      </c>
    </row>
    <row r="185" spans="2:35" s="212" customFormat="1" ht="12.75" hidden="1">
      <c r="B185" s="211"/>
      <c r="D185" s="216">
        <f t="shared" si="8"/>
        <v>9</v>
      </c>
      <c r="E185" s="217" t="str">
        <f>IF(E184="","",VLOOKUP(E184,Lookup!$A$2:$B$13,2,FALSE))</f>
        <v>Jul</v>
      </c>
      <c r="F185" s="218">
        <f t="shared" si="9"/>
        <v>1908</v>
      </c>
      <c r="G185" s="249"/>
      <c r="H185" s="249"/>
      <c r="I185" s="249"/>
      <c r="J185" s="249"/>
      <c r="K185" s="249"/>
      <c r="L185" s="249"/>
      <c r="M185" s="249"/>
      <c r="N185" s="249"/>
      <c r="O185" s="249"/>
      <c r="P185" s="249"/>
      <c r="Q185" s="252"/>
      <c r="R185" s="252"/>
      <c r="S185" s="252"/>
      <c r="T185" s="252"/>
      <c r="U185" s="252"/>
      <c r="V185" s="252"/>
      <c r="W185" s="252"/>
      <c r="X185" s="252"/>
      <c r="Y185" s="252"/>
      <c r="Z185" s="252"/>
      <c r="AA185" s="252"/>
      <c r="AB185" s="252"/>
      <c r="AC185" s="252"/>
      <c r="AD185" s="252"/>
      <c r="AE185" s="219">
        <f>IF(OR(AND(E185="Feb",OR(F185=2012,OR(F185=2016,OR(F185=2020,OR(F185=2024,OR(F185=2028,F185=2032)))))),AND(E185="Feb",OR(F185=2036,OR(F185=2040,F185=2044)))),29,VLOOKUP(E185,Lookup!$B$2:$C$13,2,FALSE))</f>
        <v>31</v>
      </c>
      <c r="AF185" s="495">
        <f t="shared" si="5"/>
        <v>0</v>
      </c>
      <c r="AG185" s="496"/>
      <c r="AI185" s="219">
        <f t="shared" si="10"/>
        <v>9</v>
      </c>
    </row>
    <row r="186" spans="2:35" s="212" customFormat="1" ht="12.75" hidden="1">
      <c r="B186" s="211"/>
      <c r="D186" s="216">
        <f t="shared" si="8"/>
        <v>9</v>
      </c>
      <c r="E186" s="217" t="str">
        <f>IF(E185="","",VLOOKUP(E185,Lookup!$A$2:$B$13,2,FALSE))</f>
        <v>Aug</v>
      </c>
      <c r="F186" s="218">
        <f t="shared" si="9"/>
        <v>1908</v>
      </c>
      <c r="G186" s="249"/>
      <c r="H186" s="249"/>
      <c r="I186" s="249"/>
      <c r="J186" s="249"/>
      <c r="K186" s="249"/>
      <c r="L186" s="249"/>
      <c r="M186" s="249"/>
      <c r="N186" s="249"/>
      <c r="O186" s="249"/>
      <c r="P186" s="249"/>
      <c r="Q186" s="252"/>
      <c r="R186" s="252"/>
      <c r="S186" s="252"/>
      <c r="T186" s="252"/>
      <c r="U186" s="252"/>
      <c r="V186" s="252"/>
      <c r="W186" s="252"/>
      <c r="X186" s="252"/>
      <c r="Y186" s="252"/>
      <c r="Z186" s="252"/>
      <c r="AA186" s="252"/>
      <c r="AB186" s="252"/>
      <c r="AC186" s="252"/>
      <c r="AD186" s="252"/>
      <c r="AE186" s="219">
        <f>IF(OR(AND(E186="Feb",OR(F186=2012,OR(F186=2016,OR(F186=2020,OR(F186=2024,OR(F186=2028,F186=2032)))))),AND(E186="Feb",OR(F186=2036,OR(F186=2040,F186=2044)))),29,VLOOKUP(E186,Lookup!$B$2:$C$13,2,FALSE))</f>
        <v>31</v>
      </c>
      <c r="AF186" s="495">
        <f t="shared" si="5"/>
        <v>0</v>
      </c>
      <c r="AG186" s="496"/>
      <c r="AI186" s="219">
        <f t="shared" si="10"/>
        <v>9</v>
      </c>
    </row>
    <row r="187" spans="2:35" s="212" customFormat="1" ht="12.75" hidden="1">
      <c r="B187" s="211"/>
      <c r="D187" s="216">
        <f t="shared" si="8"/>
        <v>9</v>
      </c>
      <c r="E187" s="217" t="str">
        <f>IF(E186="","",VLOOKUP(E186,Lookup!$A$2:$B$13,2,FALSE))</f>
        <v>Sep</v>
      </c>
      <c r="F187" s="218">
        <f t="shared" si="9"/>
        <v>1908</v>
      </c>
      <c r="G187" s="249"/>
      <c r="H187" s="249"/>
      <c r="I187" s="249"/>
      <c r="J187" s="249"/>
      <c r="K187" s="249"/>
      <c r="L187" s="249"/>
      <c r="M187" s="249"/>
      <c r="N187" s="249"/>
      <c r="O187" s="249"/>
      <c r="P187" s="249"/>
      <c r="Q187" s="252"/>
      <c r="R187" s="252"/>
      <c r="S187" s="252"/>
      <c r="T187" s="252"/>
      <c r="U187" s="252"/>
      <c r="V187" s="252"/>
      <c r="W187" s="252"/>
      <c r="X187" s="252"/>
      <c r="Y187" s="252"/>
      <c r="Z187" s="252"/>
      <c r="AA187" s="252"/>
      <c r="AB187" s="252"/>
      <c r="AC187" s="252"/>
      <c r="AD187" s="252"/>
      <c r="AE187" s="219">
        <f>IF(OR(AND(E187="Feb",OR(F187=2012,OR(F187=2016,OR(F187=2020,OR(F187=2024,OR(F187=2028,F187=2032)))))),AND(E187="Feb",OR(F187=2036,OR(F187=2040,F187=2044)))),29,VLOOKUP(E187,Lookup!$B$2:$C$13,2,FALSE))</f>
        <v>30</v>
      </c>
      <c r="AF187" s="495">
        <f t="shared" si="5"/>
        <v>0</v>
      </c>
      <c r="AG187" s="496"/>
      <c r="AI187" s="219">
        <f t="shared" si="10"/>
        <v>9</v>
      </c>
    </row>
    <row r="188" spans="2:35" s="212" customFormat="1" ht="12.75" hidden="1">
      <c r="B188" s="211"/>
      <c r="D188" s="216">
        <f t="shared" si="8"/>
        <v>9</v>
      </c>
      <c r="E188" s="217" t="str">
        <f>IF(E187="","",VLOOKUP(E187,Lookup!$A$2:$B$13,2,FALSE))</f>
        <v>Oct</v>
      </c>
      <c r="F188" s="218">
        <f t="shared" si="9"/>
        <v>1908</v>
      </c>
      <c r="G188" s="249"/>
      <c r="H188" s="249"/>
      <c r="I188" s="249"/>
      <c r="J188" s="249"/>
      <c r="K188" s="249"/>
      <c r="L188" s="249"/>
      <c r="M188" s="249"/>
      <c r="N188" s="249"/>
      <c r="O188" s="249"/>
      <c r="P188" s="249"/>
      <c r="Q188" s="252"/>
      <c r="R188" s="252"/>
      <c r="S188" s="252"/>
      <c r="T188" s="252"/>
      <c r="U188" s="252"/>
      <c r="V188" s="252"/>
      <c r="W188" s="252"/>
      <c r="X188" s="252"/>
      <c r="Y188" s="252"/>
      <c r="Z188" s="252"/>
      <c r="AA188" s="252"/>
      <c r="AB188" s="252"/>
      <c r="AC188" s="252"/>
      <c r="AD188" s="252"/>
      <c r="AE188" s="219">
        <f>IF(OR(AND(E188="Feb",OR(F188=2012,OR(F188=2016,OR(F188=2020,OR(F188=2024,OR(F188=2028,F188=2032)))))),AND(E188="Feb",OR(F188=2036,OR(F188=2040,F188=2044)))),29,VLOOKUP(E188,Lookup!$B$2:$C$13,2,FALSE))</f>
        <v>31</v>
      </c>
      <c r="AF188" s="495">
        <f t="shared" si="5"/>
        <v>0</v>
      </c>
      <c r="AG188" s="496"/>
      <c r="AI188" s="219">
        <f t="shared" si="10"/>
        <v>9</v>
      </c>
    </row>
    <row r="189" spans="2:35" s="212" customFormat="1" ht="12.75" hidden="1">
      <c r="B189" s="211"/>
      <c r="D189" s="216">
        <f t="shared" si="8"/>
        <v>9</v>
      </c>
      <c r="E189" s="217" t="str">
        <f>IF(E188="","",VLOOKUP(E188,Lookup!$A$2:$B$13,2,FALSE))</f>
        <v>Nov</v>
      </c>
      <c r="F189" s="218">
        <f t="shared" si="9"/>
        <v>1908</v>
      </c>
      <c r="G189" s="249"/>
      <c r="H189" s="249"/>
      <c r="I189" s="249"/>
      <c r="J189" s="249"/>
      <c r="K189" s="249"/>
      <c r="L189" s="249"/>
      <c r="M189" s="249"/>
      <c r="N189" s="249"/>
      <c r="O189" s="249"/>
      <c r="P189" s="249"/>
      <c r="Q189" s="252"/>
      <c r="R189" s="252"/>
      <c r="S189" s="252"/>
      <c r="T189" s="252"/>
      <c r="U189" s="252"/>
      <c r="V189" s="252"/>
      <c r="W189" s="252"/>
      <c r="X189" s="252"/>
      <c r="Y189" s="252"/>
      <c r="Z189" s="252"/>
      <c r="AA189" s="252"/>
      <c r="AB189" s="252"/>
      <c r="AC189" s="252"/>
      <c r="AD189" s="252"/>
      <c r="AE189" s="219">
        <f>IF(OR(AND(E189="Feb",OR(F189=2012,OR(F189=2016,OR(F189=2020,OR(F189=2024,OR(F189=2028,F189=2032)))))),AND(E189="Feb",OR(F189=2036,OR(F189=2040,F189=2044)))),29,VLOOKUP(E189,Lookup!$B$2:$C$13,2,FALSE))</f>
        <v>30</v>
      </c>
      <c r="AF189" s="495">
        <f t="shared" si="5"/>
        <v>0</v>
      </c>
      <c r="AG189" s="496"/>
      <c r="AI189" s="219">
        <f t="shared" si="10"/>
        <v>9</v>
      </c>
    </row>
    <row r="190" spans="2:35" s="212" customFormat="1" ht="13.5" hidden="1" thickBot="1">
      <c r="B190" s="211"/>
      <c r="D190" s="220">
        <f t="shared" si="8"/>
        <v>9</v>
      </c>
      <c r="E190" s="221" t="str">
        <f>IF(E189="","",VLOOKUP(E189,Lookup!$A$2:$B$13,2,FALSE))</f>
        <v>Dec</v>
      </c>
      <c r="F190" s="222">
        <f t="shared" si="9"/>
        <v>1908</v>
      </c>
      <c r="G190" s="250"/>
      <c r="H190" s="250"/>
      <c r="I190" s="250"/>
      <c r="J190" s="250"/>
      <c r="K190" s="250"/>
      <c r="L190" s="250"/>
      <c r="M190" s="250"/>
      <c r="N190" s="250"/>
      <c r="O190" s="250"/>
      <c r="P190" s="250"/>
      <c r="Q190" s="253"/>
      <c r="R190" s="253"/>
      <c r="S190" s="253"/>
      <c r="T190" s="253"/>
      <c r="U190" s="253"/>
      <c r="V190" s="253"/>
      <c r="W190" s="253"/>
      <c r="X190" s="253"/>
      <c r="Y190" s="253"/>
      <c r="Z190" s="253"/>
      <c r="AA190" s="253"/>
      <c r="AB190" s="253"/>
      <c r="AC190" s="253"/>
      <c r="AD190" s="253"/>
      <c r="AE190" s="223">
        <f>IF(OR(AND(E190="Feb",OR(F190=2012,OR(F190=2016,OR(F190=2020,OR(F190=2024,OR(F190=2028,F190=2032)))))),AND(E190="Feb",OR(F190=2036,OR(F190=2040,F190=2044)))),29,VLOOKUP(E190,Lookup!$B$2:$C$13,2,FALSE))</f>
        <v>31</v>
      </c>
      <c r="AF190" s="522">
        <f t="shared" si="5"/>
        <v>0</v>
      </c>
      <c r="AG190" s="523"/>
      <c r="AI190" s="223">
        <f t="shared" si="10"/>
        <v>9</v>
      </c>
    </row>
    <row r="191" spans="2:35" s="212" customFormat="1" ht="12.75" hidden="1">
      <c r="B191" s="211"/>
      <c r="D191" s="224">
        <f t="shared" si="8"/>
        <v>10</v>
      </c>
      <c r="E191" s="225" t="str">
        <f>IF(E190="","",VLOOKUP(E190,Lookup!$A$2:$B$13,2,FALSE))</f>
        <v>Jan</v>
      </c>
      <c r="F191" s="226">
        <f t="shared" si="9"/>
        <v>1909</v>
      </c>
      <c r="G191" s="254"/>
      <c r="H191" s="254"/>
      <c r="I191" s="254"/>
      <c r="J191" s="254"/>
      <c r="K191" s="254"/>
      <c r="L191" s="254"/>
      <c r="M191" s="254"/>
      <c r="N191" s="254"/>
      <c r="O191" s="254"/>
      <c r="P191" s="254"/>
      <c r="Q191" s="255"/>
      <c r="R191" s="255"/>
      <c r="S191" s="255"/>
      <c r="T191" s="255"/>
      <c r="U191" s="255"/>
      <c r="V191" s="255"/>
      <c r="W191" s="255"/>
      <c r="X191" s="255"/>
      <c r="Y191" s="255"/>
      <c r="Z191" s="255"/>
      <c r="AA191" s="255"/>
      <c r="AB191" s="255"/>
      <c r="AC191" s="255"/>
      <c r="AD191" s="255"/>
      <c r="AE191" s="227">
        <f>IF(OR(AND(E191="Feb",OR(F191=2012,OR(F191=2016,OR(F191=2020,OR(F191=2024,OR(F191=2028,F191=2032)))))),AND(E191="Feb",OR(F191=2036,OR(F191=2040,F191=2044)))),29,VLOOKUP(E191,Lookup!$B$2:$C$13,2,FALSE))</f>
        <v>31</v>
      </c>
      <c r="AF191" s="502">
        <f t="shared" si="5"/>
        <v>0</v>
      </c>
      <c r="AG191" s="503"/>
      <c r="AI191" s="227">
        <f t="shared" si="10"/>
        <v>10</v>
      </c>
    </row>
    <row r="192" spans="2:35" s="212" customFormat="1" ht="12.75" hidden="1">
      <c r="B192" s="211"/>
      <c r="D192" s="228">
        <f t="shared" si="8"/>
        <v>10</v>
      </c>
      <c r="E192" s="217" t="str">
        <f>IF(E191="","",VLOOKUP(E191,Lookup!$A$2:$B$13,2,FALSE))</f>
        <v>Feb</v>
      </c>
      <c r="F192" s="218">
        <f t="shared" si="9"/>
        <v>1909</v>
      </c>
      <c r="G192" s="249"/>
      <c r="H192" s="249"/>
      <c r="I192" s="249"/>
      <c r="J192" s="249"/>
      <c r="K192" s="249"/>
      <c r="L192" s="249"/>
      <c r="M192" s="249"/>
      <c r="N192" s="249"/>
      <c r="O192" s="249"/>
      <c r="P192" s="249"/>
      <c r="Q192" s="252"/>
      <c r="R192" s="252"/>
      <c r="S192" s="252"/>
      <c r="T192" s="252"/>
      <c r="U192" s="252"/>
      <c r="V192" s="252"/>
      <c r="W192" s="252"/>
      <c r="X192" s="252"/>
      <c r="Y192" s="252"/>
      <c r="Z192" s="252"/>
      <c r="AA192" s="252"/>
      <c r="AB192" s="252"/>
      <c r="AC192" s="252"/>
      <c r="AD192" s="252"/>
      <c r="AE192" s="229">
        <f>IF(OR(AND(E192="Feb",OR(F192=2012,OR(F192=2016,OR(F192=2020,OR(F192=2024,OR(F192=2028,F192=2032)))))),AND(E192="Feb",OR(F192=2036,OR(F192=2040,F192=2044)))),29,VLOOKUP(E192,Lookup!$B$2:$C$13,2,FALSE))</f>
        <v>28</v>
      </c>
      <c r="AF192" s="495">
        <f t="shared" si="5"/>
        <v>0</v>
      </c>
      <c r="AG192" s="496"/>
      <c r="AI192" s="229">
        <f t="shared" si="10"/>
        <v>10</v>
      </c>
    </row>
    <row r="193" spans="2:35" s="212" customFormat="1" ht="12.75" hidden="1">
      <c r="B193" s="211"/>
      <c r="D193" s="228">
        <f t="shared" si="8"/>
        <v>10</v>
      </c>
      <c r="E193" s="217" t="str">
        <f>IF(E192="","",VLOOKUP(E192,Lookup!$A$2:$B$13,2,FALSE))</f>
        <v>Mar</v>
      </c>
      <c r="F193" s="218">
        <f t="shared" si="9"/>
        <v>1909</v>
      </c>
      <c r="G193" s="249"/>
      <c r="H193" s="249"/>
      <c r="I193" s="249"/>
      <c r="J193" s="249"/>
      <c r="K193" s="249"/>
      <c r="L193" s="249"/>
      <c r="M193" s="249"/>
      <c r="N193" s="249"/>
      <c r="O193" s="249"/>
      <c r="P193" s="249"/>
      <c r="Q193" s="252"/>
      <c r="R193" s="252"/>
      <c r="S193" s="252"/>
      <c r="T193" s="252"/>
      <c r="U193" s="252"/>
      <c r="V193" s="252"/>
      <c r="W193" s="252"/>
      <c r="X193" s="252"/>
      <c r="Y193" s="252"/>
      <c r="Z193" s="252"/>
      <c r="AA193" s="252"/>
      <c r="AB193" s="252"/>
      <c r="AC193" s="252"/>
      <c r="AD193" s="252"/>
      <c r="AE193" s="229">
        <f>IF(OR(AND(E193="Feb",OR(F193=2012,OR(F193=2016,OR(F193=2020,OR(F193=2024,OR(F193=2028,F193=2032)))))),AND(E193="Feb",OR(F193=2036,OR(F193=2040,F193=2044)))),29,VLOOKUP(E193,Lookup!$B$2:$C$13,2,FALSE))</f>
        <v>31</v>
      </c>
      <c r="AF193" s="495">
        <f t="shared" si="5"/>
        <v>0</v>
      </c>
      <c r="AG193" s="496"/>
      <c r="AI193" s="229">
        <f t="shared" si="10"/>
        <v>10</v>
      </c>
    </row>
    <row r="194" spans="2:35" s="212" customFormat="1" ht="12.75" hidden="1">
      <c r="B194" s="211"/>
      <c r="D194" s="228">
        <f t="shared" si="8"/>
        <v>10</v>
      </c>
      <c r="E194" s="217" t="str">
        <f>IF(E193="","",VLOOKUP(E193,Lookup!$A$2:$B$13,2,FALSE))</f>
        <v>Apr</v>
      </c>
      <c r="F194" s="218">
        <f t="shared" si="9"/>
        <v>1909</v>
      </c>
      <c r="G194" s="249"/>
      <c r="H194" s="249"/>
      <c r="I194" s="249"/>
      <c r="J194" s="249"/>
      <c r="K194" s="249"/>
      <c r="L194" s="249"/>
      <c r="M194" s="249"/>
      <c r="N194" s="249"/>
      <c r="O194" s="249"/>
      <c r="P194" s="249"/>
      <c r="Q194" s="252"/>
      <c r="R194" s="252"/>
      <c r="S194" s="252"/>
      <c r="T194" s="252"/>
      <c r="U194" s="252"/>
      <c r="V194" s="252"/>
      <c r="W194" s="252"/>
      <c r="X194" s="252"/>
      <c r="Y194" s="252"/>
      <c r="Z194" s="252"/>
      <c r="AA194" s="252"/>
      <c r="AB194" s="252"/>
      <c r="AC194" s="252"/>
      <c r="AD194" s="252"/>
      <c r="AE194" s="229">
        <f>IF(OR(AND(E194="Feb",OR(F194=2012,OR(F194=2016,OR(F194=2020,OR(F194=2024,OR(F194=2028,F194=2032)))))),AND(E194="Feb",OR(F194=2036,OR(F194=2040,F194=2044)))),29,VLOOKUP(E194,Lookup!$B$2:$C$13,2,FALSE))</f>
        <v>30</v>
      </c>
      <c r="AF194" s="495">
        <f t="shared" si="5"/>
        <v>0</v>
      </c>
      <c r="AG194" s="496"/>
      <c r="AI194" s="229">
        <f t="shared" si="10"/>
        <v>10</v>
      </c>
    </row>
    <row r="195" spans="2:35" s="212" customFormat="1" ht="12.75" hidden="1">
      <c r="B195" s="211"/>
      <c r="D195" s="228">
        <f t="shared" si="8"/>
        <v>10</v>
      </c>
      <c r="E195" s="217" t="str">
        <f>IF(E194="","",VLOOKUP(E194,Lookup!$A$2:$B$13,2,FALSE))</f>
        <v>May</v>
      </c>
      <c r="F195" s="218">
        <f t="shared" si="9"/>
        <v>1909</v>
      </c>
      <c r="G195" s="249"/>
      <c r="H195" s="249"/>
      <c r="I195" s="249"/>
      <c r="J195" s="249"/>
      <c r="K195" s="249"/>
      <c r="L195" s="249"/>
      <c r="M195" s="249"/>
      <c r="N195" s="249"/>
      <c r="O195" s="249"/>
      <c r="P195" s="249"/>
      <c r="Q195" s="252"/>
      <c r="R195" s="252"/>
      <c r="S195" s="252"/>
      <c r="T195" s="252"/>
      <c r="U195" s="252"/>
      <c r="V195" s="252"/>
      <c r="W195" s="252"/>
      <c r="X195" s="252"/>
      <c r="Y195" s="252"/>
      <c r="Z195" s="252"/>
      <c r="AA195" s="252"/>
      <c r="AB195" s="252"/>
      <c r="AC195" s="252"/>
      <c r="AD195" s="252"/>
      <c r="AE195" s="229">
        <f>IF(OR(AND(E195="Feb",OR(F195=2012,OR(F195=2016,OR(F195=2020,OR(F195=2024,OR(F195=2028,F195=2032)))))),AND(E195="Feb",OR(F195=2036,OR(F195=2040,F195=2044)))),29,VLOOKUP(E195,Lookup!$B$2:$C$13,2,FALSE))</f>
        <v>31</v>
      </c>
      <c r="AF195" s="495">
        <f t="shared" si="5"/>
        <v>0</v>
      </c>
      <c r="AG195" s="496"/>
      <c r="AI195" s="229">
        <f t="shared" si="10"/>
        <v>10</v>
      </c>
    </row>
    <row r="196" spans="2:35" s="212" customFormat="1" ht="12.75" hidden="1">
      <c r="B196" s="211"/>
      <c r="D196" s="228">
        <f t="shared" si="8"/>
        <v>10</v>
      </c>
      <c r="E196" s="217" t="str">
        <f>IF(E195="","",VLOOKUP(E195,Lookup!$A$2:$B$13,2,FALSE))</f>
        <v>Jun</v>
      </c>
      <c r="F196" s="218">
        <f t="shared" si="9"/>
        <v>1909</v>
      </c>
      <c r="G196" s="249"/>
      <c r="H196" s="249"/>
      <c r="I196" s="249"/>
      <c r="J196" s="249"/>
      <c r="K196" s="249"/>
      <c r="L196" s="249"/>
      <c r="M196" s="249"/>
      <c r="N196" s="249"/>
      <c r="O196" s="249"/>
      <c r="P196" s="249"/>
      <c r="Q196" s="252"/>
      <c r="R196" s="252"/>
      <c r="S196" s="252"/>
      <c r="T196" s="252"/>
      <c r="U196" s="252"/>
      <c r="V196" s="252"/>
      <c r="W196" s="252"/>
      <c r="X196" s="252"/>
      <c r="Y196" s="252"/>
      <c r="Z196" s="252"/>
      <c r="AA196" s="252"/>
      <c r="AB196" s="252"/>
      <c r="AC196" s="252"/>
      <c r="AD196" s="252"/>
      <c r="AE196" s="229">
        <f>IF(OR(AND(E196="Feb",OR(F196=2012,OR(F196=2016,OR(F196=2020,OR(F196=2024,OR(F196=2028,F196=2032)))))),AND(E196="Feb",OR(F196=2036,OR(F196=2040,F196=2044)))),29,VLOOKUP(E196,Lookup!$B$2:$C$13,2,FALSE))</f>
        <v>30</v>
      </c>
      <c r="AF196" s="495">
        <f t="shared" si="5"/>
        <v>0</v>
      </c>
      <c r="AG196" s="496"/>
      <c r="AI196" s="229">
        <f t="shared" si="10"/>
        <v>10</v>
      </c>
    </row>
    <row r="197" spans="2:35" s="212" customFormat="1" ht="12.75" hidden="1">
      <c r="B197" s="211"/>
      <c r="D197" s="228">
        <f t="shared" si="8"/>
        <v>10</v>
      </c>
      <c r="E197" s="217" t="str">
        <f>IF(E196="","",VLOOKUP(E196,Lookup!$A$2:$B$13,2,FALSE))</f>
        <v>Jul</v>
      </c>
      <c r="F197" s="218">
        <f t="shared" si="9"/>
        <v>1909</v>
      </c>
      <c r="G197" s="249"/>
      <c r="H197" s="249"/>
      <c r="I197" s="249"/>
      <c r="J197" s="249"/>
      <c r="K197" s="249"/>
      <c r="L197" s="249"/>
      <c r="M197" s="249"/>
      <c r="N197" s="249"/>
      <c r="O197" s="249"/>
      <c r="P197" s="249"/>
      <c r="Q197" s="252"/>
      <c r="R197" s="252"/>
      <c r="S197" s="252"/>
      <c r="T197" s="252"/>
      <c r="U197" s="252"/>
      <c r="V197" s="252"/>
      <c r="W197" s="252"/>
      <c r="X197" s="252"/>
      <c r="Y197" s="252"/>
      <c r="Z197" s="252"/>
      <c r="AA197" s="252"/>
      <c r="AB197" s="252"/>
      <c r="AC197" s="252"/>
      <c r="AD197" s="252"/>
      <c r="AE197" s="229">
        <f>IF(OR(AND(E197="Feb",OR(F197=2012,OR(F197=2016,OR(F197=2020,OR(F197=2024,OR(F197=2028,F197=2032)))))),AND(E197="Feb",OR(F197=2036,OR(F197=2040,F197=2044)))),29,VLOOKUP(E197,Lookup!$B$2:$C$13,2,FALSE))</f>
        <v>31</v>
      </c>
      <c r="AF197" s="495">
        <f t="shared" si="5"/>
        <v>0</v>
      </c>
      <c r="AG197" s="496"/>
      <c r="AI197" s="229">
        <f t="shared" si="10"/>
        <v>10</v>
      </c>
    </row>
    <row r="198" spans="2:35" s="212" customFormat="1" ht="12.75" hidden="1">
      <c r="B198" s="211"/>
      <c r="D198" s="228">
        <f t="shared" si="8"/>
        <v>10</v>
      </c>
      <c r="E198" s="217" t="str">
        <f>IF(E197="","",VLOOKUP(E197,Lookup!$A$2:$B$13,2,FALSE))</f>
        <v>Aug</v>
      </c>
      <c r="F198" s="218">
        <f t="shared" si="9"/>
        <v>1909</v>
      </c>
      <c r="G198" s="249"/>
      <c r="H198" s="249"/>
      <c r="I198" s="249"/>
      <c r="J198" s="249"/>
      <c r="K198" s="249"/>
      <c r="L198" s="249"/>
      <c r="M198" s="249"/>
      <c r="N198" s="249"/>
      <c r="O198" s="249"/>
      <c r="P198" s="249"/>
      <c r="Q198" s="252"/>
      <c r="R198" s="252"/>
      <c r="S198" s="252"/>
      <c r="T198" s="252"/>
      <c r="U198" s="252"/>
      <c r="V198" s="252"/>
      <c r="W198" s="252"/>
      <c r="X198" s="252"/>
      <c r="Y198" s="252"/>
      <c r="Z198" s="252"/>
      <c r="AA198" s="252"/>
      <c r="AB198" s="252"/>
      <c r="AC198" s="252"/>
      <c r="AD198" s="252"/>
      <c r="AE198" s="229">
        <f>IF(OR(AND(E198="Feb",OR(F198=2012,OR(F198=2016,OR(F198=2020,OR(F198=2024,OR(F198=2028,F198=2032)))))),AND(E198="Feb",OR(F198=2036,OR(F198=2040,F198=2044)))),29,VLOOKUP(E198,Lookup!$B$2:$C$13,2,FALSE))</f>
        <v>31</v>
      </c>
      <c r="AF198" s="495">
        <f t="shared" si="5"/>
        <v>0</v>
      </c>
      <c r="AG198" s="496"/>
      <c r="AI198" s="229">
        <f t="shared" si="10"/>
        <v>10</v>
      </c>
    </row>
    <row r="199" spans="2:35" s="212" customFormat="1" ht="12.75" hidden="1">
      <c r="B199" s="211"/>
      <c r="D199" s="228">
        <f t="shared" si="8"/>
        <v>10</v>
      </c>
      <c r="E199" s="217" t="str">
        <f>IF(E198="","",VLOOKUP(E198,Lookup!$A$2:$B$13,2,FALSE))</f>
        <v>Sep</v>
      </c>
      <c r="F199" s="218">
        <f t="shared" si="9"/>
        <v>1909</v>
      </c>
      <c r="G199" s="249"/>
      <c r="H199" s="249"/>
      <c r="I199" s="249"/>
      <c r="J199" s="249"/>
      <c r="K199" s="249"/>
      <c r="L199" s="249"/>
      <c r="M199" s="249"/>
      <c r="N199" s="249"/>
      <c r="O199" s="249"/>
      <c r="P199" s="249"/>
      <c r="Q199" s="252"/>
      <c r="R199" s="252"/>
      <c r="S199" s="252"/>
      <c r="T199" s="252"/>
      <c r="U199" s="252"/>
      <c r="V199" s="252"/>
      <c r="W199" s="252"/>
      <c r="X199" s="252"/>
      <c r="Y199" s="252"/>
      <c r="Z199" s="252"/>
      <c r="AA199" s="252"/>
      <c r="AB199" s="252"/>
      <c r="AC199" s="252"/>
      <c r="AD199" s="252"/>
      <c r="AE199" s="229">
        <f>IF(OR(AND(E199="Feb",OR(F199=2012,OR(F199=2016,OR(F199=2020,OR(F199=2024,OR(F199=2028,F199=2032)))))),AND(E199="Feb",OR(F199=2036,OR(F199=2040,F199=2044)))),29,VLOOKUP(E199,Lookup!$B$2:$C$13,2,FALSE))</f>
        <v>30</v>
      </c>
      <c r="AF199" s="495">
        <f t="shared" si="5"/>
        <v>0</v>
      </c>
      <c r="AG199" s="496"/>
      <c r="AI199" s="229">
        <f t="shared" si="10"/>
        <v>10</v>
      </c>
    </row>
    <row r="200" spans="2:35" s="212" customFormat="1" ht="12.75" hidden="1">
      <c r="B200" s="211"/>
      <c r="D200" s="228">
        <f t="shared" si="8"/>
        <v>10</v>
      </c>
      <c r="E200" s="217" t="str">
        <f>IF(E199="","",VLOOKUP(E199,Lookup!$A$2:$B$13,2,FALSE))</f>
        <v>Oct</v>
      </c>
      <c r="F200" s="218">
        <f t="shared" si="9"/>
        <v>1909</v>
      </c>
      <c r="G200" s="249"/>
      <c r="H200" s="249"/>
      <c r="I200" s="249"/>
      <c r="J200" s="249"/>
      <c r="K200" s="249"/>
      <c r="L200" s="249"/>
      <c r="M200" s="249"/>
      <c r="N200" s="249"/>
      <c r="O200" s="249"/>
      <c r="P200" s="249"/>
      <c r="Q200" s="252"/>
      <c r="R200" s="252"/>
      <c r="S200" s="252"/>
      <c r="T200" s="252"/>
      <c r="U200" s="252"/>
      <c r="V200" s="252"/>
      <c r="W200" s="252"/>
      <c r="X200" s="252"/>
      <c r="Y200" s="252"/>
      <c r="Z200" s="252"/>
      <c r="AA200" s="252"/>
      <c r="AB200" s="252"/>
      <c r="AC200" s="252"/>
      <c r="AD200" s="252"/>
      <c r="AE200" s="229">
        <f>IF(OR(AND(E200="Feb",OR(F200=2012,OR(F200=2016,OR(F200=2020,OR(F200=2024,OR(F200=2028,F200=2032)))))),AND(E200="Feb",OR(F200=2036,OR(F200=2040,F200=2044)))),29,VLOOKUP(E200,Lookup!$B$2:$C$13,2,FALSE))</f>
        <v>31</v>
      </c>
      <c r="AF200" s="495">
        <f t="shared" si="5"/>
        <v>0</v>
      </c>
      <c r="AG200" s="496"/>
      <c r="AI200" s="229">
        <f t="shared" si="10"/>
        <v>10</v>
      </c>
    </row>
    <row r="201" spans="2:35" s="212" customFormat="1" ht="12.75" hidden="1">
      <c r="B201" s="211"/>
      <c r="D201" s="228">
        <f t="shared" si="8"/>
        <v>10</v>
      </c>
      <c r="E201" s="217" t="str">
        <f>IF(E200="","",VLOOKUP(E200,Lookup!$A$2:$B$13,2,FALSE))</f>
        <v>Nov</v>
      </c>
      <c r="F201" s="218">
        <f t="shared" si="9"/>
        <v>1909</v>
      </c>
      <c r="G201" s="249"/>
      <c r="H201" s="249"/>
      <c r="I201" s="249"/>
      <c r="J201" s="249"/>
      <c r="K201" s="249"/>
      <c r="L201" s="249"/>
      <c r="M201" s="249"/>
      <c r="N201" s="249"/>
      <c r="O201" s="249"/>
      <c r="P201" s="249"/>
      <c r="Q201" s="252"/>
      <c r="R201" s="252"/>
      <c r="S201" s="252"/>
      <c r="T201" s="252"/>
      <c r="U201" s="252"/>
      <c r="V201" s="252"/>
      <c r="W201" s="252"/>
      <c r="X201" s="252"/>
      <c r="Y201" s="252"/>
      <c r="Z201" s="252"/>
      <c r="AA201" s="252"/>
      <c r="AB201" s="252"/>
      <c r="AC201" s="252"/>
      <c r="AD201" s="252"/>
      <c r="AE201" s="229">
        <f>IF(OR(AND(E201="Feb",OR(F201=2012,OR(F201=2016,OR(F201=2020,OR(F201=2024,OR(F201=2028,F201=2032)))))),AND(E201="Feb",OR(F201=2036,OR(F201=2040,F201=2044)))),29,VLOOKUP(E201,Lookup!$B$2:$C$13,2,FALSE))</f>
        <v>30</v>
      </c>
      <c r="AF201" s="495">
        <f t="shared" si="5"/>
        <v>0</v>
      </c>
      <c r="AG201" s="496"/>
      <c r="AI201" s="229">
        <f t="shared" si="10"/>
        <v>10</v>
      </c>
    </row>
    <row r="202" spans="2:35" s="212" customFormat="1" ht="13.5" hidden="1" thickBot="1">
      <c r="B202" s="211"/>
      <c r="D202" s="230">
        <f t="shared" si="8"/>
        <v>10</v>
      </c>
      <c r="E202" s="231" t="str">
        <f>IF(E201="","",VLOOKUP(E201,Lookup!$A$2:$B$13,2,FALSE))</f>
        <v>Dec</v>
      </c>
      <c r="F202" s="232">
        <f t="shared" si="9"/>
        <v>1909</v>
      </c>
      <c r="G202" s="256"/>
      <c r="H202" s="256"/>
      <c r="I202" s="256"/>
      <c r="J202" s="256"/>
      <c r="K202" s="256"/>
      <c r="L202" s="256"/>
      <c r="M202" s="256"/>
      <c r="N202" s="256"/>
      <c r="O202" s="256"/>
      <c r="P202" s="256"/>
      <c r="Q202" s="257"/>
      <c r="R202" s="257"/>
      <c r="S202" s="257"/>
      <c r="T202" s="257"/>
      <c r="U202" s="257"/>
      <c r="V202" s="257"/>
      <c r="W202" s="257"/>
      <c r="X202" s="257"/>
      <c r="Y202" s="257"/>
      <c r="Z202" s="257"/>
      <c r="AA202" s="257"/>
      <c r="AB202" s="257"/>
      <c r="AC202" s="257"/>
      <c r="AD202" s="257"/>
      <c r="AE202" s="233">
        <f>IF(OR(AND(E202="Feb",OR(F202=2012,OR(F202=2016,OR(F202=2020,OR(F202=2024,OR(F202=2028,F202=2032)))))),AND(E202="Feb",OR(F202=2036,OR(F202=2040,F202=2044)))),29,VLOOKUP(E202,Lookup!$B$2:$C$13,2,FALSE))</f>
        <v>31</v>
      </c>
      <c r="AF202" s="531">
        <f t="shared" si="5"/>
        <v>0</v>
      </c>
      <c r="AG202" s="532"/>
      <c r="AI202" s="233">
        <f t="shared" si="10"/>
        <v>10</v>
      </c>
    </row>
    <row r="203" spans="2:35" s="212" customFormat="1" ht="12.75" hidden="1">
      <c r="B203" s="211"/>
      <c r="D203" s="213">
        <f t="shared" si="8"/>
        <v>11</v>
      </c>
      <c r="E203" s="234" t="str">
        <f>IF(E202="","",VLOOKUP(E202,Lookup!$A$2:$B$13,2,FALSE))</f>
        <v>Jan</v>
      </c>
      <c r="F203" s="235">
        <f t="shared" si="9"/>
        <v>1910</v>
      </c>
      <c r="G203" s="248"/>
      <c r="H203" s="248"/>
      <c r="I203" s="248"/>
      <c r="J203" s="248"/>
      <c r="K203" s="248"/>
      <c r="L203" s="248"/>
      <c r="M203" s="248"/>
      <c r="N203" s="248"/>
      <c r="O203" s="248"/>
      <c r="P203" s="248"/>
      <c r="Q203" s="251"/>
      <c r="R203" s="251"/>
      <c r="S203" s="251"/>
      <c r="T203" s="251"/>
      <c r="U203" s="251"/>
      <c r="V203" s="251"/>
      <c r="W203" s="251"/>
      <c r="X203" s="251"/>
      <c r="Y203" s="251"/>
      <c r="Z203" s="251"/>
      <c r="AA203" s="251"/>
      <c r="AB203" s="251"/>
      <c r="AC203" s="251"/>
      <c r="AD203" s="251"/>
      <c r="AE203" s="215">
        <f>IF(OR(AND(E203="Feb",OR(F203=2012,OR(F203=2016,OR(F203=2020,OR(F203=2024,OR(F203=2028,F203=2032)))))),AND(E203="Feb",OR(F203=2036,OR(F203=2040,F203=2044)))),29,VLOOKUP(E203,Lookup!$B$2:$C$13,2,FALSE))</f>
        <v>31</v>
      </c>
      <c r="AF203" s="528">
        <f t="shared" si="5"/>
        <v>0</v>
      </c>
      <c r="AG203" s="529"/>
      <c r="AI203" s="215">
        <f>+D203</f>
        <v>11</v>
      </c>
    </row>
    <row r="204" spans="2:35" s="212" customFormat="1" ht="12.75" hidden="1">
      <c r="B204" s="211"/>
      <c r="D204" s="216">
        <f t="shared" si="8"/>
        <v>11</v>
      </c>
      <c r="E204" s="217" t="str">
        <f>IF(E203="","",VLOOKUP(E203,Lookup!$A$2:$B$13,2,FALSE))</f>
        <v>Feb</v>
      </c>
      <c r="F204" s="218">
        <f t="shared" si="9"/>
        <v>1910</v>
      </c>
      <c r="G204" s="249"/>
      <c r="H204" s="249"/>
      <c r="I204" s="249"/>
      <c r="J204" s="249"/>
      <c r="K204" s="249"/>
      <c r="L204" s="249"/>
      <c r="M204" s="249"/>
      <c r="N204" s="249"/>
      <c r="O204" s="249"/>
      <c r="P204" s="249"/>
      <c r="Q204" s="252"/>
      <c r="R204" s="252"/>
      <c r="S204" s="252"/>
      <c r="T204" s="252"/>
      <c r="U204" s="252"/>
      <c r="V204" s="252"/>
      <c r="W204" s="252"/>
      <c r="X204" s="252"/>
      <c r="Y204" s="252"/>
      <c r="Z204" s="252"/>
      <c r="AA204" s="252"/>
      <c r="AB204" s="252"/>
      <c r="AC204" s="252"/>
      <c r="AD204" s="252"/>
      <c r="AE204" s="219">
        <f>IF(OR(AND(E204="Feb",OR(F204=2012,OR(F204=2016,OR(F204=2020,OR(F204=2024,OR(F204=2028,F204=2032)))))),AND(E204="Feb",OR(F204=2036,OR(F204=2040,F204=2044)))),29,VLOOKUP(E204,Lookup!$B$2:$C$13,2,FALSE))</f>
        <v>28</v>
      </c>
      <c r="AF204" s="495">
        <f t="shared" si="5"/>
        <v>0</v>
      </c>
      <c r="AG204" s="496"/>
      <c r="AI204" s="219">
        <f aca="true" t="shared" si="11" ref="AI204:AI226">+D204</f>
        <v>11</v>
      </c>
    </row>
    <row r="205" spans="2:35" s="212" customFormat="1" ht="12.75" hidden="1">
      <c r="B205" s="211"/>
      <c r="D205" s="216">
        <f t="shared" si="8"/>
        <v>11</v>
      </c>
      <c r="E205" s="217" t="str">
        <f>IF(E204="","",VLOOKUP(E204,Lookup!$A$2:$B$13,2,FALSE))</f>
        <v>Mar</v>
      </c>
      <c r="F205" s="218">
        <f t="shared" si="9"/>
        <v>1910</v>
      </c>
      <c r="G205" s="249"/>
      <c r="H205" s="249"/>
      <c r="I205" s="249"/>
      <c r="J205" s="249"/>
      <c r="K205" s="249"/>
      <c r="L205" s="249"/>
      <c r="M205" s="249"/>
      <c r="N205" s="249"/>
      <c r="O205" s="249"/>
      <c r="P205" s="249"/>
      <c r="Q205" s="252"/>
      <c r="R205" s="252"/>
      <c r="S205" s="252"/>
      <c r="T205" s="252"/>
      <c r="U205" s="252"/>
      <c r="V205" s="252"/>
      <c r="W205" s="252"/>
      <c r="X205" s="252"/>
      <c r="Y205" s="252"/>
      <c r="Z205" s="252"/>
      <c r="AA205" s="252"/>
      <c r="AB205" s="252"/>
      <c r="AC205" s="252"/>
      <c r="AD205" s="252"/>
      <c r="AE205" s="219">
        <f>IF(OR(AND(E205="Feb",OR(F205=2012,OR(F205=2016,OR(F205=2020,OR(F205=2024,OR(F205=2028,F205=2032)))))),AND(E205="Feb",OR(F205=2036,OR(F205=2040,F205=2044)))),29,VLOOKUP(E205,Lookup!$B$2:$C$13,2,FALSE))</f>
        <v>31</v>
      </c>
      <c r="AF205" s="495">
        <f t="shared" si="5"/>
        <v>0</v>
      </c>
      <c r="AG205" s="496"/>
      <c r="AI205" s="219">
        <f t="shared" si="11"/>
        <v>11</v>
      </c>
    </row>
    <row r="206" spans="2:35" s="212" customFormat="1" ht="12.75" hidden="1">
      <c r="B206" s="211"/>
      <c r="D206" s="216">
        <f t="shared" si="8"/>
        <v>11</v>
      </c>
      <c r="E206" s="217" t="str">
        <f>IF(E205="","",VLOOKUP(E205,Lookup!$A$2:$B$13,2,FALSE))</f>
        <v>Apr</v>
      </c>
      <c r="F206" s="218">
        <f t="shared" si="9"/>
        <v>1910</v>
      </c>
      <c r="G206" s="249"/>
      <c r="H206" s="249"/>
      <c r="I206" s="249"/>
      <c r="J206" s="249"/>
      <c r="K206" s="249"/>
      <c r="L206" s="249"/>
      <c r="M206" s="249"/>
      <c r="N206" s="249"/>
      <c r="O206" s="249"/>
      <c r="P206" s="249"/>
      <c r="Q206" s="252"/>
      <c r="R206" s="252"/>
      <c r="S206" s="252"/>
      <c r="T206" s="252"/>
      <c r="U206" s="252"/>
      <c r="V206" s="252"/>
      <c r="W206" s="252"/>
      <c r="X206" s="252"/>
      <c r="Y206" s="252"/>
      <c r="Z206" s="252"/>
      <c r="AA206" s="252"/>
      <c r="AB206" s="252"/>
      <c r="AC206" s="252"/>
      <c r="AD206" s="252"/>
      <c r="AE206" s="219">
        <f>IF(OR(AND(E206="Feb",OR(F206=2012,OR(F206=2016,OR(F206=2020,OR(F206=2024,OR(F206=2028,F206=2032)))))),AND(E206="Feb",OR(F206=2036,OR(F206=2040,F206=2044)))),29,VLOOKUP(E206,Lookup!$B$2:$C$13,2,FALSE))</f>
        <v>30</v>
      </c>
      <c r="AF206" s="495">
        <f t="shared" si="5"/>
        <v>0</v>
      </c>
      <c r="AG206" s="496"/>
      <c r="AI206" s="219">
        <f t="shared" si="11"/>
        <v>11</v>
      </c>
    </row>
    <row r="207" spans="2:35" s="212" customFormat="1" ht="12.75" hidden="1">
      <c r="B207" s="211"/>
      <c r="D207" s="216">
        <f t="shared" si="8"/>
        <v>11</v>
      </c>
      <c r="E207" s="217" t="str">
        <f>IF(E206="","",VLOOKUP(E206,Lookup!$A$2:$B$13,2,FALSE))</f>
        <v>May</v>
      </c>
      <c r="F207" s="218">
        <f t="shared" si="9"/>
        <v>1910</v>
      </c>
      <c r="G207" s="249"/>
      <c r="H207" s="249"/>
      <c r="I207" s="249"/>
      <c r="J207" s="249"/>
      <c r="K207" s="249"/>
      <c r="L207" s="249"/>
      <c r="M207" s="249"/>
      <c r="N207" s="249"/>
      <c r="O207" s="249"/>
      <c r="P207" s="249"/>
      <c r="Q207" s="252"/>
      <c r="R207" s="252"/>
      <c r="S207" s="252"/>
      <c r="T207" s="252"/>
      <c r="U207" s="252"/>
      <c r="V207" s="252"/>
      <c r="W207" s="252"/>
      <c r="X207" s="252"/>
      <c r="Y207" s="252"/>
      <c r="Z207" s="252"/>
      <c r="AA207" s="252"/>
      <c r="AB207" s="252"/>
      <c r="AC207" s="252"/>
      <c r="AD207" s="252"/>
      <c r="AE207" s="219">
        <f>IF(OR(AND(E207="Feb",OR(F207=2012,OR(F207=2016,OR(F207=2020,OR(F207=2024,OR(F207=2028,F207=2032)))))),AND(E207="Feb",OR(F207=2036,OR(F207=2040,F207=2044)))),29,VLOOKUP(E207,Lookup!$B$2:$C$13,2,FALSE))</f>
        <v>31</v>
      </c>
      <c r="AF207" s="495">
        <f t="shared" si="5"/>
        <v>0</v>
      </c>
      <c r="AG207" s="496"/>
      <c r="AI207" s="219">
        <f t="shared" si="11"/>
        <v>11</v>
      </c>
    </row>
    <row r="208" spans="2:35" s="212" customFormat="1" ht="12.75" hidden="1">
      <c r="B208" s="211"/>
      <c r="D208" s="216">
        <f t="shared" si="8"/>
        <v>11</v>
      </c>
      <c r="E208" s="217" t="str">
        <f>IF(E207="","",VLOOKUP(E207,Lookup!$A$2:$B$13,2,FALSE))</f>
        <v>Jun</v>
      </c>
      <c r="F208" s="218">
        <f t="shared" si="9"/>
        <v>1910</v>
      </c>
      <c r="G208" s="249"/>
      <c r="H208" s="249"/>
      <c r="I208" s="249"/>
      <c r="J208" s="249"/>
      <c r="K208" s="249"/>
      <c r="L208" s="249"/>
      <c r="M208" s="249"/>
      <c r="N208" s="249"/>
      <c r="O208" s="249"/>
      <c r="P208" s="249"/>
      <c r="Q208" s="252"/>
      <c r="R208" s="252"/>
      <c r="S208" s="252"/>
      <c r="T208" s="252"/>
      <c r="U208" s="252"/>
      <c r="V208" s="252"/>
      <c r="W208" s="252"/>
      <c r="X208" s="252"/>
      <c r="Y208" s="252"/>
      <c r="Z208" s="252"/>
      <c r="AA208" s="252"/>
      <c r="AB208" s="252"/>
      <c r="AC208" s="252"/>
      <c r="AD208" s="252"/>
      <c r="AE208" s="219">
        <f>IF(OR(AND(E208="Feb",OR(F208=2012,OR(F208=2016,OR(F208=2020,OR(F208=2024,OR(F208=2028,F208=2032)))))),AND(E208="Feb",OR(F208=2036,OR(F208=2040,F208=2044)))),29,VLOOKUP(E208,Lookup!$B$2:$C$13,2,FALSE))</f>
        <v>30</v>
      </c>
      <c r="AF208" s="495">
        <f t="shared" si="5"/>
        <v>0</v>
      </c>
      <c r="AG208" s="496"/>
      <c r="AI208" s="219">
        <f t="shared" si="11"/>
        <v>11</v>
      </c>
    </row>
    <row r="209" spans="2:35" s="212" customFormat="1" ht="12.75" hidden="1">
      <c r="B209" s="211"/>
      <c r="D209" s="216">
        <f t="shared" si="8"/>
        <v>11</v>
      </c>
      <c r="E209" s="217" t="str">
        <f>IF(E208="","",VLOOKUP(E208,Lookup!$A$2:$B$13,2,FALSE))</f>
        <v>Jul</v>
      </c>
      <c r="F209" s="218">
        <f t="shared" si="9"/>
        <v>1910</v>
      </c>
      <c r="G209" s="249"/>
      <c r="H209" s="249"/>
      <c r="I209" s="249"/>
      <c r="J209" s="249"/>
      <c r="K209" s="249"/>
      <c r="L209" s="249"/>
      <c r="M209" s="249"/>
      <c r="N209" s="249"/>
      <c r="O209" s="249"/>
      <c r="P209" s="249"/>
      <c r="Q209" s="252"/>
      <c r="R209" s="252"/>
      <c r="S209" s="252"/>
      <c r="T209" s="252"/>
      <c r="U209" s="252"/>
      <c r="V209" s="252"/>
      <c r="W209" s="252"/>
      <c r="X209" s="252"/>
      <c r="Y209" s="252"/>
      <c r="Z209" s="252"/>
      <c r="AA209" s="252"/>
      <c r="AB209" s="252"/>
      <c r="AC209" s="252"/>
      <c r="AD209" s="252"/>
      <c r="AE209" s="219">
        <f>IF(OR(AND(E209="Feb",OR(F209=2012,OR(F209=2016,OR(F209=2020,OR(F209=2024,OR(F209=2028,F209=2032)))))),AND(E209="Feb",OR(F209=2036,OR(F209=2040,F209=2044)))),29,VLOOKUP(E209,Lookup!$B$2:$C$13,2,FALSE))</f>
        <v>31</v>
      </c>
      <c r="AF209" s="495">
        <f t="shared" si="5"/>
        <v>0</v>
      </c>
      <c r="AG209" s="496"/>
      <c r="AI209" s="219">
        <f t="shared" si="11"/>
        <v>11</v>
      </c>
    </row>
    <row r="210" spans="2:35" s="212" customFormat="1" ht="12.75" hidden="1">
      <c r="B210" s="211"/>
      <c r="D210" s="216">
        <f t="shared" si="8"/>
        <v>11</v>
      </c>
      <c r="E210" s="217" t="str">
        <f>IF(E209="","",VLOOKUP(E209,Lookup!$A$2:$B$13,2,FALSE))</f>
        <v>Aug</v>
      </c>
      <c r="F210" s="218">
        <f t="shared" si="9"/>
        <v>1910</v>
      </c>
      <c r="G210" s="249"/>
      <c r="H210" s="249"/>
      <c r="I210" s="249"/>
      <c r="J210" s="249"/>
      <c r="K210" s="249"/>
      <c r="L210" s="249"/>
      <c r="M210" s="249"/>
      <c r="N210" s="249"/>
      <c r="O210" s="249"/>
      <c r="P210" s="249"/>
      <c r="Q210" s="252"/>
      <c r="R210" s="252"/>
      <c r="S210" s="252"/>
      <c r="T210" s="252"/>
      <c r="U210" s="252"/>
      <c r="V210" s="252"/>
      <c r="W210" s="252"/>
      <c r="X210" s="252"/>
      <c r="Y210" s="252"/>
      <c r="Z210" s="252"/>
      <c r="AA210" s="252"/>
      <c r="AB210" s="252"/>
      <c r="AC210" s="252"/>
      <c r="AD210" s="252"/>
      <c r="AE210" s="219">
        <f>IF(OR(AND(E210="Feb",OR(F210=2012,OR(F210=2016,OR(F210=2020,OR(F210=2024,OR(F210=2028,F210=2032)))))),AND(E210="Feb",OR(F210=2036,OR(F210=2040,F210=2044)))),29,VLOOKUP(E210,Lookup!$B$2:$C$13,2,FALSE))</f>
        <v>31</v>
      </c>
      <c r="AF210" s="495">
        <f t="shared" si="5"/>
        <v>0</v>
      </c>
      <c r="AG210" s="496"/>
      <c r="AI210" s="219">
        <f t="shared" si="11"/>
        <v>11</v>
      </c>
    </row>
    <row r="211" spans="2:35" s="212" customFormat="1" ht="12.75" hidden="1">
      <c r="B211" s="211"/>
      <c r="D211" s="216">
        <f t="shared" si="8"/>
        <v>11</v>
      </c>
      <c r="E211" s="217" t="str">
        <f>IF(E210="","",VLOOKUP(E210,Lookup!$A$2:$B$13,2,FALSE))</f>
        <v>Sep</v>
      </c>
      <c r="F211" s="218">
        <f t="shared" si="9"/>
        <v>1910</v>
      </c>
      <c r="G211" s="249"/>
      <c r="H211" s="249"/>
      <c r="I211" s="249"/>
      <c r="J211" s="249"/>
      <c r="K211" s="249"/>
      <c r="L211" s="249"/>
      <c r="M211" s="249"/>
      <c r="N211" s="249"/>
      <c r="O211" s="249"/>
      <c r="P211" s="249"/>
      <c r="Q211" s="252"/>
      <c r="R211" s="252"/>
      <c r="S211" s="252"/>
      <c r="T211" s="252"/>
      <c r="U211" s="252"/>
      <c r="V211" s="252"/>
      <c r="W211" s="252"/>
      <c r="X211" s="252"/>
      <c r="Y211" s="252"/>
      <c r="Z211" s="252"/>
      <c r="AA211" s="252"/>
      <c r="AB211" s="252"/>
      <c r="AC211" s="252"/>
      <c r="AD211" s="252"/>
      <c r="AE211" s="219">
        <f>IF(OR(AND(E211="Feb",OR(F211=2012,OR(F211=2016,OR(F211=2020,OR(F211=2024,OR(F211=2028,F211=2032)))))),AND(E211="Feb",OR(F211=2036,OR(F211=2040,F211=2044)))),29,VLOOKUP(E211,Lookup!$B$2:$C$13,2,FALSE))</f>
        <v>30</v>
      </c>
      <c r="AF211" s="495">
        <f aca="true" t="shared" si="12" ref="AF211:AF274">SUM(G211:AD211)*AE211</f>
        <v>0</v>
      </c>
      <c r="AG211" s="496"/>
      <c r="AI211" s="219">
        <f t="shared" si="11"/>
        <v>11</v>
      </c>
    </row>
    <row r="212" spans="2:35" s="212" customFormat="1" ht="12.75" hidden="1">
      <c r="B212" s="211"/>
      <c r="D212" s="216">
        <f t="shared" si="8"/>
        <v>11</v>
      </c>
      <c r="E212" s="217" t="str">
        <f>IF(E211="","",VLOOKUP(E211,Lookup!$A$2:$B$13,2,FALSE))</f>
        <v>Oct</v>
      </c>
      <c r="F212" s="218">
        <f t="shared" si="9"/>
        <v>1910</v>
      </c>
      <c r="G212" s="249"/>
      <c r="H212" s="249"/>
      <c r="I212" s="249"/>
      <c r="J212" s="249"/>
      <c r="K212" s="249"/>
      <c r="L212" s="249"/>
      <c r="M212" s="249"/>
      <c r="N212" s="249"/>
      <c r="O212" s="249"/>
      <c r="P212" s="249"/>
      <c r="Q212" s="252"/>
      <c r="R212" s="252"/>
      <c r="S212" s="252"/>
      <c r="T212" s="252"/>
      <c r="U212" s="252"/>
      <c r="V212" s="252"/>
      <c r="W212" s="252"/>
      <c r="X212" s="252"/>
      <c r="Y212" s="252"/>
      <c r="Z212" s="252"/>
      <c r="AA212" s="252"/>
      <c r="AB212" s="252"/>
      <c r="AC212" s="252"/>
      <c r="AD212" s="252"/>
      <c r="AE212" s="219">
        <f>IF(OR(AND(E212="Feb",OR(F212=2012,OR(F212=2016,OR(F212=2020,OR(F212=2024,OR(F212=2028,F212=2032)))))),AND(E212="Feb",OR(F212=2036,OR(F212=2040,F212=2044)))),29,VLOOKUP(E212,Lookup!$B$2:$C$13,2,FALSE))</f>
        <v>31</v>
      </c>
      <c r="AF212" s="495">
        <f t="shared" si="12"/>
        <v>0</v>
      </c>
      <c r="AG212" s="496"/>
      <c r="AI212" s="219">
        <f t="shared" si="11"/>
        <v>11</v>
      </c>
    </row>
    <row r="213" spans="2:35" s="212" customFormat="1" ht="12.75" hidden="1">
      <c r="B213" s="211"/>
      <c r="D213" s="216">
        <f t="shared" si="8"/>
        <v>11</v>
      </c>
      <c r="E213" s="217" t="str">
        <f>IF(E212="","",VLOOKUP(E212,Lookup!$A$2:$B$13,2,FALSE))</f>
        <v>Nov</v>
      </c>
      <c r="F213" s="218">
        <f t="shared" si="9"/>
        <v>1910</v>
      </c>
      <c r="G213" s="249"/>
      <c r="H213" s="249"/>
      <c r="I213" s="249"/>
      <c r="J213" s="249"/>
      <c r="K213" s="249"/>
      <c r="L213" s="249"/>
      <c r="M213" s="249"/>
      <c r="N213" s="249"/>
      <c r="O213" s="249"/>
      <c r="P213" s="249"/>
      <c r="Q213" s="252"/>
      <c r="R213" s="252"/>
      <c r="S213" s="252"/>
      <c r="T213" s="252"/>
      <c r="U213" s="252"/>
      <c r="V213" s="252"/>
      <c r="W213" s="252"/>
      <c r="X213" s="252"/>
      <c r="Y213" s="252"/>
      <c r="Z213" s="252"/>
      <c r="AA213" s="252"/>
      <c r="AB213" s="252"/>
      <c r="AC213" s="252"/>
      <c r="AD213" s="252"/>
      <c r="AE213" s="219">
        <f>IF(OR(AND(E213="Feb",OR(F213=2012,OR(F213=2016,OR(F213=2020,OR(F213=2024,OR(F213=2028,F213=2032)))))),AND(E213="Feb",OR(F213=2036,OR(F213=2040,F213=2044)))),29,VLOOKUP(E213,Lookup!$B$2:$C$13,2,FALSE))</f>
        <v>30</v>
      </c>
      <c r="AF213" s="495">
        <f t="shared" si="12"/>
        <v>0</v>
      </c>
      <c r="AG213" s="496"/>
      <c r="AI213" s="219">
        <f t="shared" si="11"/>
        <v>11</v>
      </c>
    </row>
    <row r="214" spans="2:35" s="212" customFormat="1" ht="13.5" hidden="1" thickBot="1">
      <c r="B214" s="211"/>
      <c r="D214" s="220">
        <f t="shared" si="8"/>
        <v>11</v>
      </c>
      <c r="E214" s="221" t="str">
        <f>IF(E213="","",VLOOKUP(E213,Lookup!$A$2:$B$13,2,FALSE))</f>
        <v>Dec</v>
      </c>
      <c r="F214" s="222">
        <f t="shared" si="9"/>
        <v>1910</v>
      </c>
      <c r="G214" s="250"/>
      <c r="H214" s="250"/>
      <c r="I214" s="250"/>
      <c r="J214" s="250"/>
      <c r="K214" s="250"/>
      <c r="L214" s="250"/>
      <c r="M214" s="250"/>
      <c r="N214" s="250"/>
      <c r="O214" s="250"/>
      <c r="P214" s="250"/>
      <c r="Q214" s="253"/>
      <c r="R214" s="253"/>
      <c r="S214" s="253"/>
      <c r="T214" s="253"/>
      <c r="U214" s="253"/>
      <c r="V214" s="253"/>
      <c r="W214" s="253"/>
      <c r="X214" s="253"/>
      <c r="Y214" s="253"/>
      <c r="Z214" s="253"/>
      <c r="AA214" s="253"/>
      <c r="AB214" s="253"/>
      <c r="AC214" s="253"/>
      <c r="AD214" s="253"/>
      <c r="AE214" s="223">
        <f>IF(OR(AND(E214="Feb",OR(F214=2012,OR(F214=2016,OR(F214=2020,OR(F214=2024,OR(F214=2028,F214=2032)))))),AND(E214="Feb",OR(F214=2036,OR(F214=2040,F214=2044)))),29,VLOOKUP(E214,Lookup!$B$2:$C$13,2,FALSE))</f>
        <v>31</v>
      </c>
      <c r="AF214" s="522">
        <f t="shared" si="12"/>
        <v>0</v>
      </c>
      <c r="AG214" s="523"/>
      <c r="AI214" s="223">
        <f t="shared" si="11"/>
        <v>11</v>
      </c>
    </row>
    <row r="215" spans="2:35" s="212" customFormat="1" ht="12.75" hidden="1">
      <c r="B215" s="211"/>
      <c r="D215" s="224">
        <f t="shared" si="8"/>
        <v>12</v>
      </c>
      <c r="E215" s="225" t="str">
        <f>IF(E214="","",VLOOKUP(E214,Lookup!$A$2:$B$13,2,FALSE))</f>
        <v>Jan</v>
      </c>
      <c r="F215" s="226">
        <f t="shared" si="9"/>
        <v>1911</v>
      </c>
      <c r="G215" s="254"/>
      <c r="H215" s="254"/>
      <c r="I215" s="254"/>
      <c r="J215" s="254"/>
      <c r="K215" s="254"/>
      <c r="L215" s="254"/>
      <c r="M215" s="254"/>
      <c r="N215" s="254"/>
      <c r="O215" s="254"/>
      <c r="P215" s="254"/>
      <c r="Q215" s="255"/>
      <c r="R215" s="255"/>
      <c r="S215" s="255"/>
      <c r="T215" s="255"/>
      <c r="U215" s="255"/>
      <c r="V215" s="255"/>
      <c r="W215" s="255"/>
      <c r="X215" s="255"/>
      <c r="Y215" s="255"/>
      <c r="Z215" s="255"/>
      <c r="AA215" s="255"/>
      <c r="AB215" s="255"/>
      <c r="AC215" s="255"/>
      <c r="AD215" s="255"/>
      <c r="AE215" s="227">
        <f>IF(OR(AND(E215="Feb",OR(F215=2012,OR(F215=2016,OR(F215=2020,OR(F215=2024,OR(F215=2028,F215=2032)))))),AND(E215="Feb",OR(F215=2036,OR(F215=2040,F215=2044)))),29,VLOOKUP(E215,Lookup!$B$2:$C$13,2,FALSE))</f>
        <v>31</v>
      </c>
      <c r="AF215" s="502">
        <f t="shared" si="12"/>
        <v>0</v>
      </c>
      <c r="AG215" s="503"/>
      <c r="AI215" s="227">
        <f t="shared" si="11"/>
        <v>12</v>
      </c>
    </row>
    <row r="216" spans="2:35" s="212" customFormat="1" ht="12.75" hidden="1">
      <c r="B216" s="211"/>
      <c r="D216" s="228">
        <f t="shared" si="8"/>
        <v>12</v>
      </c>
      <c r="E216" s="217" t="str">
        <f>IF(E215="","",VLOOKUP(E215,Lookup!$A$2:$B$13,2,FALSE))</f>
        <v>Feb</v>
      </c>
      <c r="F216" s="218">
        <f t="shared" si="9"/>
        <v>1911</v>
      </c>
      <c r="G216" s="249"/>
      <c r="H216" s="249"/>
      <c r="I216" s="249"/>
      <c r="J216" s="249"/>
      <c r="K216" s="249"/>
      <c r="L216" s="249"/>
      <c r="M216" s="249"/>
      <c r="N216" s="249"/>
      <c r="O216" s="249"/>
      <c r="P216" s="249"/>
      <c r="Q216" s="252"/>
      <c r="R216" s="252"/>
      <c r="S216" s="252"/>
      <c r="T216" s="252"/>
      <c r="U216" s="252"/>
      <c r="V216" s="252"/>
      <c r="W216" s="252"/>
      <c r="X216" s="252"/>
      <c r="Y216" s="252"/>
      <c r="Z216" s="252"/>
      <c r="AA216" s="252"/>
      <c r="AB216" s="252"/>
      <c r="AC216" s="252"/>
      <c r="AD216" s="252"/>
      <c r="AE216" s="229">
        <f>IF(OR(AND(E216="Feb",OR(F216=2012,OR(F216=2016,OR(F216=2020,OR(F216=2024,OR(F216=2028,F216=2032)))))),AND(E216="Feb",OR(F216=2036,OR(F216=2040,F216=2044)))),29,VLOOKUP(E216,Lookup!$B$2:$C$13,2,FALSE))</f>
        <v>28</v>
      </c>
      <c r="AF216" s="495">
        <f t="shared" si="12"/>
        <v>0</v>
      </c>
      <c r="AG216" s="496"/>
      <c r="AI216" s="229">
        <f t="shared" si="11"/>
        <v>12</v>
      </c>
    </row>
    <row r="217" spans="2:35" s="212" customFormat="1" ht="12.75" hidden="1">
      <c r="B217" s="211"/>
      <c r="D217" s="228">
        <f t="shared" si="8"/>
        <v>12</v>
      </c>
      <c r="E217" s="217" t="str">
        <f>IF(E216="","",VLOOKUP(E216,Lookup!$A$2:$B$13,2,FALSE))</f>
        <v>Mar</v>
      </c>
      <c r="F217" s="218">
        <f t="shared" si="9"/>
        <v>1911</v>
      </c>
      <c r="G217" s="249"/>
      <c r="H217" s="249"/>
      <c r="I217" s="249"/>
      <c r="J217" s="249"/>
      <c r="K217" s="249"/>
      <c r="L217" s="249"/>
      <c r="M217" s="249"/>
      <c r="N217" s="249"/>
      <c r="O217" s="249"/>
      <c r="P217" s="249"/>
      <c r="Q217" s="252"/>
      <c r="R217" s="252"/>
      <c r="S217" s="252"/>
      <c r="T217" s="252"/>
      <c r="U217" s="252"/>
      <c r="V217" s="252"/>
      <c r="W217" s="252"/>
      <c r="X217" s="252"/>
      <c r="Y217" s="252"/>
      <c r="Z217" s="252"/>
      <c r="AA217" s="252"/>
      <c r="AB217" s="252"/>
      <c r="AC217" s="252"/>
      <c r="AD217" s="252"/>
      <c r="AE217" s="229">
        <f>IF(OR(AND(E217="Feb",OR(F217=2012,OR(F217=2016,OR(F217=2020,OR(F217=2024,OR(F217=2028,F217=2032)))))),AND(E217="Feb",OR(F217=2036,OR(F217=2040,F217=2044)))),29,VLOOKUP(E217,Lookup!$B$2:$C$13,2,FALSE))</f>
        <v>31</v>
      </c>
      <c r="AF217" s="495">
        <f t="shared" si="12"/>
        <v>0</v>
      </c>
      <c r="AG217" s="496"/>
      <c r="AI217" s="229">
        <f t="shared" si="11"/>
        <v>12</v>
      </c>
    </row>
    <row r="218" spans="2:35" s="212" customFormat="1" ht="12.75" hidden="1">
      <c r="B218" s="211"/>
      <c r="D218" s="228">
        <f t="shared" si="8"/>
        <v>12</v>
      </c>
      <c r="E218" s="217" t="str">
        <f>IF(E217="","",VLOOKUP(E217,Lookup!$A$2:$B$13,2,FALSE))</f>
        <v>Apr</v>
      </c>
      <c r="F218" s="218">
        <f t="shared" si="9"/>
        <v>1911</v>
      </c>
      <c r="G218" s="249"/>
      <c r="H218" s="249"/>
      <c r="I218" s="249"/>
      <c r="J218" s="249"/>
      <c r="K218" s="249"/>
      <c r="L218" s="249"/>
      <c r="M218" s="249"/>
      <c r="N218" s="249"/>
      <c r="O218" s="249"/>
      <c r="P218" s="249"/>
      <c r="Q218" s="252"/>
      <c r="R218" s="252"/>
      <c r="S218" s="252"/>
      <c r="T218" s="252"/>
      <c r="U218" s="252"/>
      <c r="V218" s="252"/>
      <c r="W218" s="252"/>
      <c r="X218" s="252"/>
      <c r="Y218" s="252"/>
      <c r="Z218" s="252"/>
      <c r="AA218" s="252"/>
      <c r="AB218" s="252"/>
      <c r="AC218" s="252"/>
      <c r="AD218" s="252"/>
      <c r="AE218" s="229">
        <f>IF(OR(AND(E218="Feb",OR(F218=2012,OR(F218=2016,OR(F218=2020,OR(F218=2024,OR(F218=2028,F218=2032)))))),AND(E218="Feb",OR(F218=2036,OR(F218=2040,F218=2044)))),29,VLOOKUP(E218,Lookup!$B$2:$C$13,2,FALSE))</f>
        <v>30</v>
      </c>
      <c r="AF218" s="495">
        <f t="shared" si="12"/>
        <v>0</v>
      </c>
      <c r="AG218" s="496"/>
      <c r="AI218" s="229">
        <f t="shared" si="11"/>
        <v>12</v>
      </c>
    </row>
    <row r="219" spans="2:35" s="212" customFormat="1" ht="12.75" hidden="1">
      <c r="B219" s="211"/>
      <c r="D219" s="228">
        <f t="shared" si="8"/>
        <v>12</v>
      </c>
      <c r="E219" s="217" t="str">
        <f>IF(E218="","",VLOOKUP(E218,Lookup!$A$2:$B$13,2,FALSE))</f>
        <v>May</v>
      </c>
      <c r="F219" s="218">
        <f t="shared" si="9"/>
        <v>1911</v>
      </c>
      <c r="G219" s="249"/>
      <c r="H219" s="249"/>
      <c r="I219" s="249"/>
      <c r="J219" s="249"/>
      <c r="K219" s="249"/>
      <c r="L219" s="249"/>
      <c r="M219" s="249"/>
      <c r="N219" s="249"/>
      <c r="O219" s="249"/>
      <c r="P219" s="249"/>
      <c r="Q219" s="252"/>
      <c r="R219" s="252"/>
      <c r="S219" s="252"/>
      <c r="T219" s="252"/>
      <c r="U219" s="252"/>
      <c r="V219" s="252"/>
      <c r="W219" s="252"/>
      <c r="X219" s="252"/>
      <c r="Y219" s="252"/>
      <c r="Z219" s="252"/>
      <c r="AA219" s="252"/>
      <c r="AB219" s="252"/>
      <c r="AC219" s="252"/>
      <c r="AD219" s="252"/>
      <c r="AE219" s="229">
        <f>IF(OR(AND(E219="Feb",OR(F219=2012,OR(F219=2016,OR(F219=2020,OR(F219=2024,OR(F219=2028,F219=2032)))))),AND(E219="Feb",OR(F219=2036,OR(F219=2040,F219=2044)))),29,VLOOKUP(E219,Lookup!$B$2:$C$13,2,FALSE))</f>
        <v>31</v>
      </c>
      <c r="AF219" s="495">
        <f t="shared" si="12"/>
        <v>0</v>
      </c>
      <c r="AG219" s="496"/>
      <c r="AI219" s="229">
        <f t="shared" si="11"/>
        <v>12</v>
      </c>
    </row>
    <row r="220" spans="2:35" s="212" customFormat="1" ht="12.75" hidden="1">
      <c r="B220" s="211"/>
      <c r="D220" s="228">
        <f t="shared" si="8"/>
        <v>12</v>
      </c>
      <c r="E220" s="217" t="str">
        <f>IF(E219="","",VLOOKUP(E219,Lookup!$A$2:$B$13,2,FALSE))</f>
        <v>Jun</v>
      </c>
      <c r="F220" s="218">
        <f t="shared" si="9"/>
        <v>1911</v>
      </c>
      <c r="G220" s="249"/>
      <c r="H220" s="249"/>
      <c r="I220" s="249"/>
      <c r="J220" s="249"/>
      <c r="K220" s="249"/>
      <c r="L220" s="249"/>
      <c r="M220" s="249"/>
      <c r="N220" s="249"/>
      <c r="O220" s="249"/>
      <c r="P220" s="249"/>
      <c r="Q220" s="252"/>
      <c r="R220" s="252"/>
      <c r="S220" s="252"/>
      <c r="T220" s="252"/>
      <c r="U220" s="252"/>
      <c r="V220" s="252"/>
      <c r="W220" s="252"/>
      <c r="X220" s="252"/>
      <c r="Y220" s="252"/>
      <c r="Z220" s="252"/>
      <c r="AA220" s="252"/>
      <c r="AB220" s="252"/>
      <c r="AC220" s="252"/>
      <c r="AD220" s="252"/>
      <c r="AE220" s="229">
        <f>IF(OR(AND(E220="Feb",OR(F220=2012,OR(F220=2016,OR(F220=2020,OR(F220=2024,OR(F220=2028,F220=2032)))))),AND(E220="Feb",OR(F220=2036,OR(F220=2040,F220=2044)))),29,VLOOKUP(E220,Lookup!$B$2:$C$13,2,FALSE))</f>
        <v>30</v>
      </c>
      <c r="AF220" s="495">
        <f t="shared" si="12"/>
        <v>0</v>
      </c>
      <c r="AG220" s="496"/>
      <c r="AI220" s="229">
        <f t="shared" si="11"/>
        <v>12</v>
      </c>
    </row>
    <row r="221" spans="2:35" s="212" customFormat="1" ht="12.75" hidden="1">
      <c r="B221" s="211"/>
      <c r="D221" s="228">
        <f t="shared" si="8"/>
        <v>12</v>
      </c>
      <c r="E221" s="217" t="str">
        <f>IF(E220="","",VLOOKUP(E220,Lookup!$A$2:$B$13,2,FALSE))</f>
        <v>Jul</v>
      </c>
      <c r="F221" s="218">
        <f t="shared" si="9"/>
        <v>1911</v>
      </c>
      <c r="G221" s="249"/>
      <c r="H221" s="249"/>
      <c r="I221" s="249"/>
      <c r="J221" s="249"/>
      <c r="K221" s="249"/>
      <c r="L221" s="249"/>
      <c r="M221" s="249"/>
      <c r="N221" s="249"/>
      <c r="O221" s="249"/>
      <c r="P221" s="249"/>
      <c r="Q221" s="252"/>
      <c r="R221" s="252"/>
      <c r="S221" s="252"/>
      <c r="T221" s="252"/>
      <c r="U221" s="252"/>
      <c r="V221" s="252"/>
      <c r="W221" s="252"/>
      <c r="X221" s="252"/>
      <c r="Y221" s="252"/>
      <c r="Z221" s="252"/>
      <c r="AA221" s="252"/>
      <c r="AB221" s="252"/>
      <c r="AC221" s="252"/>
      <c r="AD221" s="252"/>
      <c r="AE221" s="229">
        <f>IF(OR(AND(E221="Feb",OR(F221=2012,OR(F221=2016,OR(F221=2020,OR(F221=2024,OR(F221=2028,F221=2032)))))),AND(E221="Feb",OR(F221=2036,OR(F221=2040,F221=2044)))),29,VLOOKUP(E221,Lookup!$B$2:$C$13,2,FALSE))</f>
        <v>31</v>
      </c>
      <c r="AF221" s="495">
        <f t="shared" si="12"/>
        <v>0</v>
      </c>
      <c r="AG221" s="496"/>
      <c r="AI221" s="229">
        <f t="shared" si="11"/>
        <v>12</v>
      </c>
    </row>
    <row r="222" spans="2:35" s="212" customFormat="1" ht="12.75" hidden="1">
      <c r="B222" s="211"/>
      <c r="D222" s="228">
        <f t="shared" si="8"/>
        <v>12</v>
      </c>
      <c r="E222" s="217" t="str">
        <f>IF(E221="","",VLOOKUP(E221,Lookup!$A$2:$B$13,2,FALSE))</f>
        <v>Aug</v>
      </c>
      <c r="F222" s="218">
        <f t="shared" si="9"/>
        <v>1911</v>
      </c>
      <c r="G222" s="249"/>
      <c r="H222" s="249"/>
      <c r="I222" s="249"/>
      <c r="J222" s="249"/>
      <c r="K222" s="249"/>
      <c r="L222" s="249"/>
      <c r="M222" s="249"/>
      <c r="N222" s="249"/>
      <c r="O222" s="249"/>
      <c r="P222" s="249"/>
      <c r="Q222" s="252"/>
      <c r="R222" s="252"/>
      <c r="S222" s="252"/>
      <c r="T222" s="252"/>
      <c r="U222" s="252"/>
      <c r="V222" s="252"/>
      <c r="W222" s="252"/>
      <c r="X222" s="252"/>
      <c r="Y222" s="252"/>
      <c r="Z222" s="252"/>
      <c r="AA222" s="252"/>
      <c r="AB222" s="252"/>
      <c r="AC222" s="252"/>
      <c r="AD222" s="252"/>
      <c r="AE222" s="229">
        <f>IF(OR(AND(E222="Feb",OR(F222=2012,OR(F222=2016,OR(F222=2020,OR(F222=2024,OR(F222=2028,F222=2032)))))),AND(E222="Feb",OR(F222=2036,OR(F222=2040,F222=2044)))),29,VLOOKUP(E222,Lookup!$B$2:$C$13,2,FALSE))</f>
        <v>31</v>
      </c>
      <c r="AF222" s="495">
        <f t="shared" si="12"/>
        <v>0</v>
      </c>
      <c r="AG222" s="496"/>
      <c r="AI222" s="229">
        <f t="shared" si="11"/>
        <v>12</v>
      </c>
    </row>
    <row r="223" spans="2:35" s="212" customFormat="1" ht="12.75" hidden="1">
      <c r="B223" s="211"/>
      <c r="D223" s="228">
        <f t="shared" si="8"/>
        <v>12</v>
      </c>
      <c r="E223" s="217" t="str">
        <f>IF(E222="","",VLOOKUP(E222,Lookup!$A$2:$B$13,2,FALSE))</f>
        <v>Sep</v>
      </c>
      <c r="F223" s="218">
        <f t="shared" si="9"/>
        <v>1911</v>
      </c>
      <c r="G223" s="249"/>
      <c r="H223" s="249"/>
      <c r="I223" s="249"/>
      <c r="J223" s="249"/>
      <c r="K223" s="249"/>
      <c r="L223" s="249"/>
      <c r="M223" s="249"/>
      <c r="N223" s="249"/>
      <c r="O223" s="249"/>
      <c r="P223" s="249"/>
      <c r="Q223" s="252"/>
      <c r="R223" s="252"/>
      <c r="S223" s="252"/>
      <c r="T223" s="252"/>
      <c r="U223" s="252"/>
      <c r="V223" s="252"/>
      <c r="W223" s="252"/>
      <c r="X223" s="252"/>
      <c r="Y223" s="252"/>
      <c r="Z223" s="252"/>
      <c r="AA223" s="252"/>
      <c r="AB223" s="252"/>
      <c r="AC223" s="252"/>
      <c r="AD223" s="252"/>
      <c r="AE223" s="229">
        <f>IF(OR(AND(E223="Feb",OR(F223=2012,OR(F223=2016,OR(F223=2020,OR(F223=2024,OR(F223=2028,F223=2032)))))),AND(E223="Feb",OR(F223=2036,OR(F223=2040,F223=2044)))),29,VLOOKUP(E223,Lookup!$B$2:$C$13,2,FALSE))</f>
        <v>30</v>
      </c>
      <c r="AF223" s="495">
        <f t="shared" si="12"/>
        <v>0</v>
      </c>
      <c r="AG223" s="496"/>
      <c r="AI223" s="229">
        <f t="shared" si="11"/>
        <v>12</v>
      </c>
    </row>
    <row r="224" spans="2:35" s="212" customFormat="1" ht="12.75" hidden="1">
      <c r="B224" s="211"/>
      <c r="D224" s="228">
        <f aca="true" t="shared" si="13" ref="D224:D287">+D212+1</f>
        <v>12</v>
      </c>
      <c r="E224" s="217" t="str">
        <f>IF(E223="","",VLOOKUP(E223,Lookup!$A$2:$B$13,2,FALSE))</f>
        <v>Oct</v>
      </c>
      <c r="F224" s="218">
        <f aca="true" t="shared" si="14" ref="F224:F287">IF(E223=0,"",IF(E223="Dec",F223+1,F223))</f>
        <v>1911</v>
      </c>
      <c r="G224" s="249"/>
      <c r="H224" s="249"/>
      <c r="I224" s="249"/>
      <c r="J224" s="249"/>
      <c r="K224" s="249"/>
      <c r="L224" s="249"/>
      <c r="M224" s="249"/>
      <c r="N224" s="249"/>
      <c r="O224" s="249"/>
      <c r="P224" s="249"/>
      <c r="Q224" s="252"/>
      <c r="R224" s="252"/>
      <c r="S224" s="252"/>
      <c r="T224" s="252"/>
      <c r="U224" s="252"/>
      <c r="V224" s="252"/>
      <c r="W224" s="252"/>
      <c r="X224" s="252"/>
      <c r="Y224" s="252"/>
      <c r="Z224" s="252"/>
      <c r="AA224" s="252"/>
      <c r="AB224" s="252"/>
      <c r="AC224" s="252"/>
      <c r="AD224" s="252"/>
      <c r="AE224" s="229">
        <f>IF(OR(AND(E224="Feb",OR(F224=2012,OR(F224=2016,OR(F224=2020,OR(F224=2024,OR(F224=2028,F224=2032)))))),AND(E224="Feb",OR(F224=2036,OR(F224=2040,F224=2044)))),29,VLOOKUP(E224,Lookup!$B$2:$C$13,2,FALSE))</f>
        <v>31</v>
      </c>
      <c r="AF224" s="495">
        <f t="shared" si="12"/>
        <v>0</v>
      </c>
      <c r="AG224" s="496"/>
      <c r="AI224" s="229">
        <f t="shared" si="11"/>
        <v>12</v>
      </c>
    </row>
    <row r="225" spans="2:35" s="212" customFormat="1" ht="12.75" hidden="1">
      <c r="B225" s="211"/>
      <c r="D225" s="228">
        <f t="shared" si="13"/>
        <v>12</v>
      </c>
      <c r="E225" s="217" t="str">
        <f>IF(E224="","",VLOOKUP(E224,Lookup!$A$2:$B$13,2,FALSE))</f>
        <v>Nov</v>
      </c>
      <c r="F225" s="218">
        <f t="shared" si="14"/>
        <v>1911</v>
      </c>
      <c r="G225" s="249"/>
      <c r="H225" s="249"/>
      <c r="I225" s="249"/>
      <c r="J225" s="249"/>
      <c r="K225" s="249"/>
      <c r="L225" s="249"/>
      <c r="M225" s="249"/>
      <c r="N225" s="249"/>
      <c r="O225" s="249"/>
      <c r="P225" s="249"/>
      <c r="Q225" s="252"/>
      <c r="R225" s="252"/>
      <c r="S225" s="252"/>
      <c r="T225" s="252"/>
      <c r="U225" s="252"/>
      <c r="V225" s="252"/>
      <c r="W225" s="252"/>
      <c r="X225" s="252"/>
      <c r="Y225" s="252"/>
      <c r="Z225" s="252"/>
      <c r="AA225" s="252"/>
      <c r="AB225" s="252"/>
      <c r="AC225" s="252"/>
      <c r="AD225" s="252"/>
      <c r="AE225" s="229">
        <f>IF(OR(AND(E225="Feb",OR(F225=2012,OR(F225=2016,OR(F225=2020,OR(F225=2024,OR(F225=2028,F225=2032)))))),AND(E225="Feb",OR(F225=2036,OR(F225=2040,F225=2044)))),29,VLOOKUP(E225,Lookup!$B$2:$C$13,2,FALSE))</f>
        <v>30</v>
      </c>
      <c r="AF225" s="495">
        <f t="shared" si="12"/>
        <v>0</v>
      </c>
      <c r="AG225" s="496"/>
      <c r="AI225" s="229">
        <f t="shared" si="11"/>
        <v>12</v>
      </c>
    </row>
    <row r="226" spans="2:35" s="212" customFormat="1" ht="13.5" hidden="1" thickBot="1">
      <c r="B226" s="211"/>
      <c r="D226" s="230">
        <f t="shared" si="13"/>
        <v>12</v>
      </c>
      <c r="E226" s="231" t="str">
        <f>IF(E225="","",VLOOKUP(E225,Lookup!$A$2:$B$13,2,FALSE))</f>
        <v>Dec</v>
      </c>
      <c r="F226" s="232">
        <f t="shared" si="14"/>
        <v>1911</v>
      </c>
      <c r="G226" s="256"/>
      <c r="H226" s="256"/>
      <c r="I226" s="256"/>
      <c r="J226" s="256"/>
      <c r="K226" s="256"/>
      <c r="L226" s="256"/>
      <c r="M226" s="256"/>
      <c r="N226" s="256"/>
      <c r="O226" s="256"/>
      <c r="P226" s="256"/>
      <c r="Q226" s="257"/>
      <c r="R226" s="257"/>
      <c r="S226" s="257"/>
      <c r="T226" s="257"/>
      <c r="U226" s="257"/>
      <c r="V226" s="257"/>
      <c r="W226" s="257"/>
      <c r="X226" s="257"/>
      <c r="Y226" s="257"/>
      <c r="Z226" s="257"/>
      <c r="AA226" s="257"/>
      <c r="AB226" s="257"/>
      <c r="AC226" s="257"/>
      <c r="AD226" s="257"/>
      <c r="AE226" s="233">
        <f>IF(OR(AND(E226="Feb",OR(F226=2012,OR(F226=2016,OR(F226=2020,OR(F226=2024,OR(F226=2028,F226=2032)))))),AND(E226="Feb",OR(F226=2036,OR(F226=2040,F226=2044)))),29,VLOOKUP(E226,Lookup!$B$2:$C$13,2,FALSE))</f>
        <v>31</v>
      </c>
      <c r="AF226" s="531">
        <f t="shared" si="12"/>
        <v>0</v>
      </c>
      <c r="AG226" s="532"/>
      <c r="AI226" s="233">
        <f t="shared" si="11"/>
        <v>12</v>
      </c>
    </row>
    <row r="227" spans="2:35" s="212" customFormat="1" ht="12.75" hidden="1">
      <c r="B227" s="211"/>
      <c r="D227" s="213">
        <f t="shared" si="13"/>
        <v>13</v>
      </c>
      <c r="E227" s="234" t="str">
        <f>IF(E226="","",VLOOKUP(E226,Lookup!$A$2:$B$13,2,FALSE))</f>
        <v>Jan</v>
      </c>
      <c r="F227" s="235">
        <f t="shared" si="14"/>
        <v>1912</v>
      </c>
      <c r="G227" s="248"/>
      <c r="H227" s="248"/>
      <c r="I227" s="248"/>
      <c r="J227" s="248"/>
      <c r="K227" s="248"/>
      <c r="L227" s="248"/>
      <c r="M227" s="248"/>
      <c r="N227" s="248"/>
      <c r="O227" s="248"/>
      <c r="P227" s="248"/>
      <c r="Q227" s="251"/>
      <c r="R227" s="251"/>
      <c r="S227" s="251"/>
      <c r="T227" s="251"/>
      <c r="U227" s="251"/>
      <c r="V227" s="251"/>
      <c r="W227" s="251"/>
      <c r="X227" s="251"/>
      <c r="Y227" s="251"/>
      <c r="Z227" s="251"/>
      <c r="AA227" s="251"/>
      <c r="AB227" s="251"/>
      <c r="AC227" s="251"/>
      <c r="AD227" s="251"/>
      <c r="AE227" s="215">
        <f>IF(OR(AND(E227="Feb",OR(F227=2012,OR(F227=2016,OR(F227=2020,OR(F227=2024,OR(F227=2028,F227=2032)))))),AND(E227="Feb",OR(F227=2036,OR(F227=2040,F227=2044)))),29,VLOOKUP(E227,Lookup!$B$2:$C$13,2,FALSE))</f>
        <v>31</v>
      </c>
      <c r="AF227" s="528">
        <f t="shared" si="12"/>
        <v>0</v>
      </c>
      <c r="AG227" s="529"/>
      <c r="AI227" s="215">
        <f>+D227</f>
        <v>13</v>
      </c>
    </row>
    <row r="228" spans="2:35" s="212" customFormat="1" ht="12.75" hidden="1">
      <c r="B228" s="211"/>
      <c r="D228" s="216">
        <f t="shared" si="13"/>
        <v>13</v>
      </c>
      <c r="E228" s="217" t="str">
        <f>IF(E227="","",VLOOKUP(E227,Lookup!$A$2:$B$13,2,FALSE))</f>
        <v>Feb</v>
      </c>
      <c r="F228" s="218">
        <f t="shared" si="14"/>
        <v>1912</v>
      </c>
      <c r="G228" s="249"/>
      <c r="H228" s="249"/>
      <c r="I228" s="249"/>
      <c r="J228" s="249"/>
      <c r="K228" s="249"/>
      <c r="L228" s="249"/>
      <c r="M228" s="249"/>
      <c r="N228" s="249"/>
      <c r="O228" s="249"/>
      <c r="P228" s="249"/>
      <c r="Q228" s="252"/>
      <c r="R228" s="252"/>
      <c r="S228" s="252"/>
      <c r="T228" s="252"/>
      <c r="U228" s="252"/>
      <c r="V228" s="252"/>
      <c r="W228" s="252"/>
      <c r="X228" s="252"/>
      <c r="Y228" s="252"/>
      <c r="Z228" s="252"/>
      <c r="AA228" s="252"/>
      <c r="AB228" s="252"/>
      <c r="AC228" s="252"/>
      <c r="AD228" s="252"/>
      <c r="AE228" s="219">
        <f>IF(OR(AND(E228="Feb",OR(F228=2012,OR(F228=2016,OR(F228=2020,OR(F228=2024,OR(F228=2028,F228=2032)))))),AND(E228="Feb",OR(F228=2036,OR(F228=2040,F228=2044)))),29,VLOOKUP(E228,Lookup!$B$2:$C$13,2,FALSE))</f>
        <v>28</v>
      </c>
      <c r="AF228" s="495">
        <f t="shared" si="12"/>
        <v>0</v>
      </c>
      <c r="AG228" s="496"/>
      <c r="AI228" s="219">
        <f aca="true" t="shared" si="15" ref="AI228:AI291">+D228</f>
        <v>13</v>
      </c>
    </row>
    <row r="229" spans="2:35" s="212" customFormat="1" ht="12.75" hidden="1">
      <c r="B229" s="211"/>
      <c r="D229" s="216">
        <f t="shared" si="13"/>
        <v>13</v>
      </c>
      <c r="E229" s="217" t="str">
        <f>IF(E228="","",VLOOKUP(E228,Lookup!$A$2:$B$13,2,FALSE))</f>
        <v>Mar</v>
      </c>
      <c r="F229" s="218">
        <f t="shared" si="14"/>
        <v>1912</v>
      </c>
      <c r="G229" s="249"/>
      <c r="H229" s="249"/>
      <c r="I229" s="249"/>
      <c r="J229" s="249"/>
      <c r="K229" s="249"/>
      <c r="L229" s="249"/>
      <c r="M229" s="249"/>
      <c r="N229" s="249"/>
      <c r="O229" s="249"/>
      <c r="P229" s="249"/>
      <c r="Q229" s="252"/>
      <c r="R229" s="252"/>
      <c r="S229" s="252"/>
      <c r="T229" s="252"/>
      <c r="U229" s="252"/>
      <c r="V229" s="252"/>
      <c r="W229" s="252"/>
      <c r="X229" s="252"/>
      <c r="Y229" s="252"/>
      <c r="Z229" s="252"/>
      <c r="AA229" s="252"/>
      <c r="AB229" s="252"/>
      <c r="AC229" s="252"/>
      <c r="AD229" s="252"/>
      <c r="AE229" s="219">
        <f>IF(OR(AND(E229="Feb",OR(F229=2012,OR(F229=2016,OR(F229=2020,OR(F229=2024,OR(F229=2028,F229=2032)))))),AND(E229="Feb",OR(F229=2036,OR(F229=2040,F229=2044)))),29,VLOOKUP(E229,Lookup!$B$2:$C$13,2,FALSE))</f>
        <v>31</v>
      </c>
      <c r="AF229" s="495">
        <f t="shared" si="12"/>
        <v>0</v>
      </c>
      <c r="AG229" s="496"/>
      <c r="AI229" s="219">
        <f t="shared" si="15"/>
        <v>13</v>
      </c>
    </row>
    <row r="230" spans="2:35" s="212" customFormat="1" ht="12.75" hidden="1">
      <c r="B230" s="211"/>
      <c r="D230" s="216">
        <f t="shared" si="13"/>
        <v>13</v>
      </c>
      <c r="E230" s="217" t="str">
        <f>IF(E229="","",VLOOKUP(E229,Lookup!$A$2:$B$13,2,FALSE))</f>
        <v>Apr</v>
      </c>
      <c r="F230" s="218">
        <f t="shared" si="14"/>
        <v>1912</v>
      </c>
      <c r="G230" s="249"/>
      <c r="H230" s="249"/>
      <c r="I230" s="249"/>
      <c r="J230" s="249"/>
      <c r="K230" s="249"/>
      <c r="L230" s="249"/>
      <c r="M230" s="249"/>
      <c r="N230" s="249"/>
      <c r="O230" s="249"/>
      <c r="P230" s="249"/>
      <c r="Q230" s="252"/>
      <c r="R230" s="252"/>
      <c r="S230" s="252"/>
      <c r="T230" s="252"/>
      <c r="U230" s="252"/>
      <c r="V230" s="252"/>
      <c r="W230" s="252"/>
      <c r="X230" s="252"/>
      <c r="Y230" s="252"/>
      <c r="Z230" s="252"/>
      <c r="AA230" s="252"/>
      <c r="AB230" s="252"/>
      <c r="AC230" s="252"/>
      <c r="AD230" s="252"/>
      <c r="AE230" s="219">
        <f>IF(OR(AND(E230="Feb",OR(F230=2012,OR(F230=2016,OR(F230=2020,OR(F230=2024,OR(F230=2028,F230=2032)))))),AND(E230="Feb",OR(F230=2036,OR(F230=2040,F230=2044)))),29,VLOOKUP(E230,Lookup!$B$2:$C$13,2,FALSE))</f>
        <v>30</v>
      </c>
      <c r="AF230" s="495">
        <f t="shared" si="12"/>
        <v>0</v>
      </c>
      <c r="AG230" s="496"/>
      <c r="AI230" s="219">
        <f t="shared" si="15"/>
        <v>13</v>
      </c>
    </row>
    <row r="231" spans="2:35" s="212" customFormat="1" ht="12.75" hidden="1">
      <c r="B231" s="211"/>
      <c r="D231" s="216">
        <f t="shared" si="13"/>
        <v>13</v>
      </c>
      <c r="E231" s="217" t="str">
        <f>IF(E230="","",VLOOKUP(E230,Lookup!$A$2:$B$13,2,FALSE))</f>
        <v>May</v>
      </c>
      <c r="F231" s="218">
        <f t="shared" si="14"/>
        <v>1912</v>
      </c>
      <c r="G231" s="249"/>
      <c r="H231" s="249"/>
      <c r="I231" s="249"/>
      <c r="J231" s="249"/>
      <c r="K231" s="249"/>
      <c r="L231" s="249"/>
      <c r="M231" s="249"/>
      <c r="N231" s="249"/>
      <c r="O231" s="249"/>
      <c r="P231" s="249"/>
      <c r="Q231" s="252"/>
      <c r="R231" s="252"/>
      <c r="S231" s="252"/>
      <c r="T231" s="252"/>
      <c r="U231" s="252"/>
      <c r="V231" s="252"/>
      <c r="W231" s="252"/>
      <c r="X231" s="252"/>
      <c r="Y231" s="252"/>
      <c r="Z231" s="252"/>
      <c r="AA231" s="252"/>
      <c r="AB231" s="252"/>
      <c r="AC231" s="252"/>
      <c r="AD231" s="252"/>
      <c r="AE231" s="219">
        <f>IF(OR(AND(E231="Feb",OR(F231=2012,OR(F231=2016,OR(F231=2020,OR(F231=2024,OR(F231=2028,F231=2032)))))),AND(E231="Feb",OR(F231=2036,OR(F231=2040,F231=2044)))),29,VLOOKUP(E231,Lookup!$B$2:$C$13,2,FALSE))</f>
        <v>31</v>
      </c>
      <c r="AF231" s="495">
        <f t="shared" si="12"/>
        <v>0</v>
      </c>
      <c r="AG231" s="496"/>
      <c r="AI231" s="219">
        <f t="shared" si="15"/>
        <v>13</v>
      </c>
    </row>
    <row r="232" spans="2:35" s="212" customFormat="1" ht="12.75" hidden="1">
      <c r="B232" s="211"/>
      <c r="D232" s="216">
        <f t="shared" si="13"/>
        <v>13</v>
      </c>
      <c r="E232" s="217" t="str">
        <f>IF(E231="","",VLOOKUP(E231,Lookup!$A$2:$B$13,2,FALSE))</f>
        <v>Jun</v>
      </c>
      <c r="F232" s="218">
        <f t="shared" si="14"/>
        <v>1912</v>
      </c>
      <c r="G232" s="249"/>
      <c r="H232" s="249"/>
      <c r="I232" s="249"/>
      <c r="J232" s="249"/>
      <c r="K232" s="249"/>
      <c r="L232" s="249"/>
      <c r="M232" s="249"/>
      <c r="N232" s="249"/>
      <c r="O232" s="249"/>
      <c r="P232" s="249"/>
      <c r="Q232" s="252"/>
      <c r="R232" s="252"/>
      <c r="S232" s="252"/>
      <c r="T232" s="252"/>
      <c r="U232" s="252"/>
      <c r="V232" s="252"/>
      <c r="W232" s="252"/>
      <c r="X232" s="252"/>
      <c r="Y232" s="252"/>
      <c r="Z232" s="252"/>
      <c r="AA232" s="252"/>
      <c r="AB232" s="252"/>
      <c r="AC232" s="252"/>
      <c r="AD232" s="252"/>
      <c r="AE232" s="219">
        <f>IF(OR(AND(E232="Feb",OR(F232=2012,OR(F232=2016,OR(F232=2020,OR(F232=2024,OR(F232=2028,F232=2032)))))),AND(E232="Feb",OR(F232=2036,OR(F232=2040,F232=2044)))),29,VLOOKUP(E232,Lookup!$B$2:$C$13,2,FALSE))</f>
        <v>30</v>
      </c>
      <c r="AF232" s="495">
        <f t="shared" si="12"/>
        <v>0</v>
      </c>
      <c r="AG232" s="496"/>
      <c r="AI232" s="219">
        <f t="shared" si="15"/>
        <v>13</v>
      </c>
    </row>
    <row r="233" spans="2:35" s="212" customFormat="1" ht="12.75" hidden="1">
      <c r="B233" s="211"/>
      <c r="D233" s="216">
        <f t="shared" si="13"/>
        <v>13</v>
      </c>
      <c r="E233" s="217" t="str">
        <f>IF(E232="","",VLOOKUP(E232,Lookup!$A$2:$B$13,2,FALSE))</f>
        <v>Jul</v>
      </c>
      <c r="F233" s="218">
        <f t="shared" si="14"/>
        <v>1912</v>
      </c>
      <c r="G233" s="249"/>
      <c r="H233" s="249"/>
      <c r="I233" s="249"/>
      <c r="J233" s="249"/>
      <c r="K233" s="249"/>
      <c r="L233" s="249"/>
      <c r="M233" s="249"/>
      <c r="N233" s="249"/>
      <c r="O233" s="249"/>
      <c r="P233" s="249"/>
      <c r="Q233" s="252"/>
      <c r="R233" s="252"/>
      <c r="S233" s="252"/>
      <c r="T233" s="252"/>
      <c r="U233" s="252"/>
      <c r="V233" s="252"/>
      <c r="W233" s="252"/>
      <c r="X233" s="252"/>
      <c r="Y233" s="252"/>
      <c r="Z233" s="252"/>
      <c r="AA233" s="252"/>
      <c r="AB233" s="252"/>
      <c r="AC233" s="252"/>
      <c r="AD233" s="252"/>
      <c r="AE233" s="219">
        <f>IF(OR(AND(E233="Feb",OR(F233=2012,OR(F233=2016,OR(F233=2020,OR(F233=2024,OR(F233=2028,F233=2032)))))),AND(E233="Feb",OR(F233=2036,OR(F233=2040,F233=2044)))),29,VLOOKUP(E233,Lookup!$B$2:$C$13,2,FALSE))</f>
        <v>31</v>
      </c>
      <c r="AF233" s="495">
        <f t="shared" si="12"/>
        <v>0</v>
      </c>
      <c r="AG233" s="496"/>
      <c r="AI233" s="219">
        <f t="shared" si="15"/>
        <v>13</v>
      </c>
    </row>
    <row r="234" spans="2:35" s="212" customFormat="1" ht="12.75" hidden="1">
      <c r="B234" s="211"/>
      <c r="D234" s="216">
        <f t="shared" si="13"/>
        <v>13</v>
      </c>
      <c r="E234" s="217" t="str">
        <f>IF(E233="","",VLOOKUP(E233,Lookup!$A$2:$B$13,2,FALSE))</f>
        <v>Aug</v>
      </c>
      <c r="F234" s="218">
        <f t="shared" si="14"/>
        <v>1912</v>
      </c>
      <c r="G234" s="249"/>
      <c r="H234" s="249"/>
      <c r="I234" s="249"/>
      <c r="J234" s="249"/>
      <c r="K234" s="249"/>
      <c r="L234" s="249"/>
      <c r="M234" s="249"/>
      <c r="N234" s="249"/>
      <c r="O234" s="249"/>
      <c r="P234" s="249"/>
      <c r="Q234" s="252"/>
      <c r="R234" s="252"/>
      <c r="S234" s="252"/>
      <c r="T234" s="252"/>
      <c r="U234" s="252"/>
      <c r="V234" s="252"/>
      <c r="W234" s="252"/>
      <c r="X234" s="252"/>
      <c r="Y234" s="252"/>
      <c r="Z234" s="252"/>
      <c r="AA234" s="252"/>
      <c r="AB234" s="252"/>
      <c r="AC234" s="252"/>
      <c r="AD234" s="252"/>
      <c r="AE234" s="219">
        <f>IF(OR(AND(E234="Feb",OR(F234=2012,OR(F234=2016,OR(F234=2020,OR(F234=2024,OR(F234=2028,F234=2032)))))),AND(E234="Feb",OR(F234=2036,OR(F234=2040,F234=2044)))),29,VLOOKUP(E234,Lookup!$B$2:$C$13,2,FALSE))</f>
        <v>31</v>
      </c>
      <c r="AF234" s="495">
        <f t="shared" si="12"/>
        <v>0</v>
      </c>
      <c r="AG234" s="496"/>
      <c r="AI234" s="219">
        <f t="shared" si="15"/>
        <v>13</v>
      </c>
    </row>
    <row r="235" spans="2:35" s="212" customFormat="1" ht="12.75" hidden="1">
      <c r="B235" s="211"/>
      <c r="D235" s="216">
        <f t="shared" si="13"/>
        <v>13</v>
      </c>
      <c r="E235" s="217" t="str">
        <f>IF(E234="","",VLOOKUP(E234,Lookup!$A$2:$B$13,2,FALSE))</f>
        <v>Sep</v>
      </c>
      <c r="F235" s="218">
        <f t="shared" si="14"/>
        <v>1912</v>
      </c>
      <c r="G235" s="249"/>
      <c r="H235" s="249"/>
      <c r="I235" s="249"/>
      <c r="J235" s="249"/>
      <c r="K235" s="249"/>
      <c r="L235" s="249"/>
      <c r="M235" s="249"/>
      <c r="N235" s="249"/>
      <c r="O235" s="249"/>
      <c r="P235" s="249"/>
      <c r="Q235" s="252"/>
      <c r="R235" s="252"/>
      <c r="S235" s="252"/>
      <c r="T235" s="252"/>
      <c r="U235" s="252"/>
      <c r="V235" s="252"/>
      <c r="W235" s="252"/>
      <c r="X235" s="252"/>
      <c r="Y235" s="252"/>
      <c r="Z235" s="252"/>
      <c r="AA235" s="252"/>
      <c r="AB235" s="252"/>
      <c r="AC235" s="252"/>
      <c r="AD235" s="252"/>
      <c r="AE235" s="219">
        <f>IF(OR(AND(E235="Feb",OR(F235=2012,OR(F235=2016,OR(F235=2020,OR(F235=2024,OR(F235=2028,F235=2032)))))),AND(E235="Feb",OR(F235=2036,OR(F235=2040,F235=2044)))),29,VLOOKUP(E235,Lookup!$B$2:$C$13,2,FALSE))</f>
        <v>30</v>
      </c>
      <c r="AF235" s="495">
        <f t="shared" si="12"/>
        <v>0</v>
      </c>
      <c r="AG235" s="496"/>
      <c r="AI235" s="219">
        <f t="shared" si="15"/>
        <v>13</v>
      </c>
    </row>
    <row r="236" spans="2:35" s="212" customFormat="1" ht="12.75" hidden="1">
      <c r="B236" s="211"/>
      <c r="D236" s="216">
        <f t="shared" si="13"/>
        <v>13</v>
      </c>
      <c r="E236" s="217" t="str">
        <f>IF(E235="","",VLOOKUP(E235,Lookup!$A$2:$B$13,2,FALSE))</f>
        <v>Oct</v>
      </c>
      <c r="F236" s="218">
        <f t="shared" si="14"/>
        <v>1912</v>
      </c>
      <c r="G236" s="249"/>
      <c r="H236" s="249"/>
      <c r="I236" s="249"/>
      <c r="J236" s="249"/>
      <c r="K236" s="249"/>
      <c r="L236" s="249"/>
      <c r="M236" s="249"/>
      <c r="N236" s="249"/>
      <c r="O236" s="249"/>
      <c r="P236" s="249"/>
      <c r="Q236" s="252"/>
      <c r="R236" s="252"/>
      <c r="S236" s="252"/>
      <c r="T236" s="252"/>
      <c r="U236" s="252"/>
      <c r="V236" s="252"/>
      <c r="W236" s="252"/>
      <c r="X236" s="252"/>
      <c r="Y236" s="252"/>
      <c r="Z236" s="252"/>
      <c r="AA236" s="252"/>
      <c r="AB236" s="252"/>
      <c r="AC236" s="252"/>
      <c r="AD236" s="252"/>
      <c r="AE236" s="219">
        <f>IF(OR(AND(E236="Feb",OR(F236=2012,OR(F236=2016,OR(F236=2020,OR(F236=2024,OR(F236=2028,F236=2032)))))),AND(E236="Feb",OR(F236=2036,OR(F236=2040,F236=2044)))),29,VLOOKUP(E236,Lookup!$B$2:$C$13,2,FALSE))</f>
        <v>31</v>
      </c>
      <c r="AF236" s="495">
        <f t="shared" si="12"/>
        <v>0</v>
      </c>
      <c r="AG236" s="496"/>
      <c r="AI236" s="219">
        <f t="shared" si="15"/>
        <v>13</v>
      </c>
    </row>
    <row r="237" spans="2:35" s="212" customFormat="1" ht="12.75" hidden="1">
      <c r="B237" s="211"/>
      <c r="D237" s="216">
        <f t="shared" si="13"/>
        <v>13</v>
      </c>
      <c r="E237" s="217" t="str">
        <f>IF(E236="","",VLOOKUP(E236,Lookup!$A$2:$B$13,2,FALSE))</f>
        <v>Nov</v>
      </c>
      <c r="F237" s="218">
        <f t="shared" si="14"/>
        <v>1912</v>
      </c>
      <c r="G237" s="249"/>
      <c r="H237" s="249"/>
      <c r="I237" s="249"/>
      <c r="J237" s="249"/>
      <c r="K237" s="249"/>
      <c r="L237" s="249"/>
      <c r="M237" s="249"/>
      <c r="N237" s="249"/>
      <c r="O237" s="249"/>
      <c r="P237" s="249"/>
      <c r="Q237" s="252"/>
      <c r="R237" s="252"/>
      <c r="S237" s="252"/>
      <c r="T237" s="252"/>
      <c r="U237" s="252"/>
      <c r="V237" s="252"/>
      <c r="W237" s="252"/>
      <c r="X237" s="252"/>
      <c r="Y237" s="252"/>
      <c r="Z237" s="252"/>
      <c r="AA237" s="252"/>
      <c r="AB237" s="252"/>
      <c r="AC237" s="252"/>
      <c r="AD237" s="252"/>
      <c r="AE237" s="219">
        <f>IF(OR(AND(E237="Feb",OR(F237=2012,OR(F237=2016,OR(F237=2020,OR(F237=2024,OR(F237=2028,F237=2032)))))),AND(E237="Feb",OR(F237=2036,OR(F237=2040,F237=2044)))),29,VLOOKUP(E237,Lookup!$B$2:$C$13,2,FALSE))</f>
        <v>30</v>
      </c>
      <c r="AF237" s="495">
        <f t="shared" si="12"/>
        <v>0</v>
      </c>
      <c r="AG237" s="496"/>
      <c r="AI237" s="219">
        <f t="shared" si="15"/>
        <v>13</v>
      </c>
    </row>
    <row r="238" spans="2:35" s="212" customFormat="1" ht="13.5" hidden="1" thickBot="1">
      <c r="B238" s="211"/>
      <c r="D238" s="220">
        <f t="shared" si="13"/>
        <v>13</v>
      </c>
      <c r="E238" s="221" t="str">
        <f>IF(E237="","",VLOOKUP(E237,Lookup!$A$2:$B$13,2,FALSE))</f>
        <v>Dec</v>
      </c>
      <c r="F238" s="222">
        <f t="shared" si="14"/>
        <v>1912</v>
      </c>
      <c r="G238" s="250"/>
      <c r="H238" s="250"/>
      <c r="I238" s="250"/>
      <c r="J238" s="250"/>
      <c r="K238" s="250"/>
      <c r="L238" s="250"/>
      <c r="M238" s="250"/>
      <c r="N238" s="250"/>
      <c r="O238" s="250"/>
      <c r="P238" s="250"/>
      <c r="Q238" s="253"/>
      <c r="R238" s="253"/>
      <c r="S238" s="253"/>
      <c r="T238" s="253"/>
      <c r="U238" s="253"/>
      <c r="V238" s="253"/>
      <c r="W238" s="253"/>
      <c r="X238" s="253"/>
      <c r="Y238" s="253"/>
      <c r="Z238" s="253"/>
      <c r="AA238" s="253"/>
      <c r="AB238" s="253"/>
      <c r="AC238" s="253"/>
      <c r="AD238" s="253"/>
      <c r="AE238" s="223">
        <f>IF(OR(AND(E238="Feb",OR(F238=2012,OR(F238=2016,OR(F238=2020,OR(F238=2024,OR(F238=2028,F238=2032)))))),AND(E238="Feb",OR(F238=2036,OR(F238=2040,F238=2044)))),29,VLOOKUP(E238,Lookup!$B$2:$C$13,2,FALSE))</f>
        <v>31</v>
      </c>
      <c r="AF238" s="522">
        <f t="shared" si="12"/>
        <v>0</v>
      </c>
      <c r="AG238" s="523"/>
      <c r="AI238" s="223">
        <f t="shared" si="15"/>
        <v>13</v>
      </c>
    </row>
    <row r="239" spans="2:35" s="212" customFormat="1" ht="12.75" hidden="1">
      <c r="B239" s="211"/>
      <c r="D239" s="224">
        <f t="shared" si="13"/>
        <v>14</v>
      </c>
      <c r="E239" s="225" t="str">
        <f>IF(E238="","",VLOOKUP(E238,Lookup!$A$2:$B$13,2,FALSE))</f>
        <v>Jan</v>
      </c>
      <c r="F239" s="226">
        <f t="shared" si="14"/>
        <v>1913</v>
      </c>
      <c r="G239" s="254"/>
      <c r="H239" s="254"/>
      <c r="I239" s="254"/>
      <c r="J239" s="254"/>
      <c r="K239" s="254"/>
      <c r="L239" s="254"/>
      <c r="M239" s="254"/>
      <c r="N239" s="254"/>
      <c r="O239" s="254"/>
      <c r="P239" s="254"/>
      <c r="Q239" s="255"/>
      <c r="R239" s="255"/>
      <c r="S239" s="255"/>
      <c r="T239" s="255"/>
      <c r="U239" s="255"/>
      <c r="V239" s="255"/>
      <c r="W239" s="255"/>
      <c r="X239" s="255"/>
      <c r="Y239" s="255"/>
      <c r="Z239" s="255"/>
      <c r="AA239" s="255"/>
      <c r="AB239" s="255"/>
      <c r="AC239" s="255"/>
      <c r="AD239" s="255"/>
      <c r="AE239" s="227">
        <f>IF(OR(AND(E239="Feb",OR(F239=2012,OR(F239=2016,OR(F239=2020,OR(F239=2024,OR(F239=2028,F239=2032)))))),AND(E239="Feb",OR(F239=2036,OR(F239=2040,F239=2044)))),29,VLOOKUP(E239,Lookup!$B$2:$C$13,2,FALSE))</f>
        <v>31</v>
      </c>
      <c r="AF239" s="502">
        <f t="shared" si="12"/>
        <v>0</v>
      </c>
      <c r="AG239" s="503"/>
      <c r="AI239" s="227">
        <f t="shared" si="15"/>
        <v>14</v>
      </c>
    </row>
    <row r="240" spans="2:35" s="212" customFormat="1" ht="12.75" hidden="1">
      <c r="B240" s="211"/>
      <c r="D240" s="228">
        <f t="shared" si="13"/>
        <v>14</v>
      </c>
      <c r="E240" s="217" t="str">
        <f>IF(E239="","",VLOOKUP(E239,Lookup!$A$2:$B$13,2,FALSE))</f>
        <v>Feb</v>
      </c>
      <c r="F240" s="218">
        <f t="shared" si="14"/>
        <v>1913</v>
      </c>
      <c r="G240" s="249"/>
      <c r="H240" s="249"/>
      <c r="I240" s="249"/>
      <c r="J240" s="249"/>
      <c r="K240" s="249"/>
      <c r="L240" s="249"/>
      <c r="M240" s="249"/>
      <c r="N240" s="249"/>
      <c r="O240" s="249"/>
      <c r="P240" s="249"/>
      <c r="Q240" s="252"/>
      <c r="R240" s="252"/>
      <c r="S240" s="252"/>
      <c r="T240" s="252"/>
      <c r="U240" s="252"/>
      <c r="V240" s="252"/>
      <c r="W240" s="252"/>
      <c r="X240" s="252"/>
      <c r="Y240" s="252"/>
      <c r="Z240" s="252"/>
      <c r="AA240" s="252"/>
      <c r="AB240" s="252"/>
      <c r="AC240" s="252"/>
      <c r="AD240" s="252"/>
      <c r="AE240" s="229">
        <f>IF(OR(AND(E240="Feb",OR(F240=2012,OR(F240=2016,OR(F240=2020,OR(F240=2024,OR(F240=2028,F240=2032)))))),AND(E240="Feb",OR(F240=2036,OR(F240=2040,F240=2044)))),29,VLOOKUP(E240,Lookup!$B$2:$C$13,2,FALSE))</f>
        <v>28</v>
      </c>
      <c r="AF240" s="495">
        <f t="shared" si="12"/>
        <v>0</v>
      </c>
      <c r="AG240" s="496"/>
      <c r="AI240" s="229">
        <f t="shared" si="15"/>
        <v>14</v>
      </c>
    </row>
    <row r="241" spans="2:35" s="212" customFormat="1" ht="12.75" hidden="1">
      <c r="B241" s="211"/>
      <c r="D241" s="228">
        <f t="shared" si="13"/>
        <v>14</v>
      </c>
      <c r="E241" s="217" t="str">
        <f>IF(E240="","",VLOOKUP(E240,Lookup!$A$2:$B$13,2,FALSE))</f>
        <v>Mar</v>
      </c>
      <c r="F241" s="218">
        <f t="shared" si="14"/>
        <v>1913</v>
      </c>
      <c r="G241" s="249"/>
      <c r="H241" s="249"/>
      <c r="I241" s="249"/>
      <c r="J241" s="249"/>
      <c r="K241" s="249"/>
      <c r="L241" s="249"/>
      <c r="M241" s="249"/>
      <c r="N241" s="249"/>
      <c r="O241" s="249"/>
      <c r="P241" s="249"/>
      <c r="Q241" s="252"/>
      <c r="R241" s="252"/>
      <c r="S241" s="252"/>
      <c r="T241" s="252"/>
      <c r="U241" s="252"/>
      <c r="V241" s="252"/>
      <c r="W241" s="252"/>
      <c r="X241" s="252"/>
      <c r="Y241" s="252"/>
      <c r="Z241" s="252"/>
      <c r="AA241" s="252"/>
      <c r="AB241" s="252"/>
      <c r="AC241" s="252"/>
      <c r="AD241" s="252"/>
      <c r="AE241" s="229">
        <f>IF(OR(AND(E241="Feb",OR(F241=2012,OR(F241=2016,OR(F241=2020,OR(F241=2024,OR(F241=2028,F241=2032)))))),AND(E241="Feb",OR(F241=2036,OR(F241=2040,F241=2044)))),29,VLOOKUP(E241,Lookup!$B$2:$C$13,2,FALSE))</f>
        <v>31</v>
      </c>
      <c r="AF241" s="495">
        <f t="shared" si="12"/>
        <v>0</v>
      </c>
      <c r="AG241" s="496"/>
      <c r="AI241" s="229">
        <f t="shared" si="15"/>
        <v>14</v>
      </c>
    </row>
    <row r="242" spans="2:35" s="212" customFormat="1" ht="12.75" hidden="1">
      <c r="B242" s="211"/>
      <c r="D242" s="228">
        <f t="shared" si="13"/>
        <v>14</v>
      </c>
      <c r="E242" s="217" t="str">
        <f>IF(E241="","",VLOOKUP(E241,Lookup!$A$2:$B$13,2,FALSE))</f>
        <v>Apr</v>
      </c>
      <c r="F242" s="218">
        <f t="shared" si="14"/>
        <v>1913</v>
      </c>
      <c r="G242" s="249"/>
      <c r="H242" s="249"/>
      <c r="I242" s="249"/>
      <c r="J242" s="249"/>
      <c r="K242" s="249"/>
      <c r="L242" s="249"/>
      <c r="M242" s="249"/>
      <c r="N242" s="249"/>
      <c r="O242" s="249"/>
      <c r="P242" s="249"/>
      <c r="Q242" s="252"/>
      <c r="R242" s="252"/>
      <c r="S242" s="252"/>
      <c r="T242" s="252"/>
      <c r="U242" s="252"/>
      <c r="V242" s="252"/>
      <c r="W242" s="252"/>
      <c r="X242" s="252"/>
      <c r="Y242" s="252"/>
      <c r="Z242" s="252"/>
      <c r="AA242" s="252"/>
      <c r="AB242" s="252"/>
      <c r="AC242" s="252"/>
      <c r="AD242" s="252"/>
      <c r="AE242" s="229">
        <f>IF(OR(AND(E242="Feb",OR(F242=2012,OR(F242=2016,OR(F242=2020,OR(F242=2024,OR(F242=2028,F242=2032)))))),AND(E242="Feb",OR(F242=2036,OR(F242=2040,F242=2044)))),29,VLOOKUP(E242,Lookup!$B$2:$C$13,2,FALSE))</f>
        <v>30</v>
      </c>
      <c r="AF242" s="495">
        <f t="shared" si="12"/>
        <v>0</v>
      </c>
      <c r="AG242" s="496"/>
      <c r="AI242" s="229">
        <f t="shared" si="15"/>
        <v>14</v>
      </c>
    </row>
    <row r="243" spans="2:35" s="212" customFormat="1" ht="12.75" hidden="1">
      <c r="B243" s="211"/>
      <c r="D243" s="228">
        <f t="shared" si="13"/>
        <v>14</v>
      </c>
      <c r="E243" s="217" t="str">
        <f>IF(E242="","",VLOOKUP(E242,Lookup!$A$2:$B$13,2,FALSE))</f>
        <v>May</v>
      </c>
      <c r="F243" s="218">
        <f t="shared" si="14"/>
        <v>1913</v>
      </c>
      <c r="G243" s="249"/>
      <c r="H243" s="249"/>
      <c r="I243" s="249"/>
      <c r="J243" s="249"/>
      <c r="K243" s="249"/>
      <c r="L243" s="249"/>
      <c r="M243" s="249"/>
      <c r="N243" s="249"/>
      <c r="O243" s="249"/>
      <c r="P243" s="249"/>
      <c r="Q243" s="252"/>
      <c r="R243" s="252"/>
      <c r="S243" s="252"/>
      <c r="T243" s="252"/>
      <c r="U243" s="252"/>
      <c r="V243" s="252"/>
      <c r="W243" s="252"/>
      <c r="X243" s="252"/>
      <c r="Y243" s="252"/>
      <c r="Z243" s="252"/>
      <c r="AA243" s="252"/>
      <c r="AB243" s="252"/>
      <c r="AC243" s="252"/>
      <c r="AD243" s="252"/>
      <c r="AE243" s="229">
        <f>IF(OR(AND(E243="Feb",OR(F243=2012,OR(F243=2016,OR(F243=2020,OR(F243=2024,OR(F243=2028,F243=2032)))))),AND(E243="Feb",OR(F243=2036,OR(F243=2040,F243=2044)))),29,VLOOKUP(E243,Lookup!$B$2:$C$13,2,FALSE))</f>
        <v>31</v>
      </c>
      <c r="AF243" s="495">
        <f t="shared" si="12"/>
        <v>0</v>
      </c>
      <c r="AG243" s="496"/>
      <c r="AI243" s="229">
        <f t="shared" si="15"/>
        <v>14</v>
      </c>
    </row>
    <row r="244" spans="2:35" s="212" customFormat="1" ht="12.75" hidden="1">
      <c r="B244" s="211"/>
      <c r="D244" s="228">
        <f t="shared" si="13"/>
        <v>14</v>
      </c>
      <c r="E244" s="217" t="str">
        <f>IF(E243="","",VLOOKUP(E243,Lookup!$A$2:$B$13,2,FALSE))</f>
        <v>Jun</v>
      </c>
      <c r="F244" s="218">
        <f t="shared" si="14"/>
        <v>1913</v>
      </c>
      <c r="G244" s="249"/>
      <c r="H244" s="249"/>
      <c r="I244" s="249"/>
      <c r="J244" s="249"/>
      <c r="K244" s="249"/>
      <c r="L244" s="249"/>
      <c r="M244" s="249"/>
      <c r="N244" s="249"/>
      <c r="O244" s="249"/>
      <c r="P244" s="249"/>
      <c r="Q244" s="252"/>
      <c r="R244" s="252"/>
      <c r="S244" s="252"/>
      <c r="T244" s="252"/>
      <c r="U244" s="252"/>
      <c r="V244" s="252"/>
      <c r="W244" s="252"/>
      <c r="X244" s="252"/>
      <c r="Y244" s="252"/>
      <c r="Z244" s="252"/>
      <c r="AA244" s="252"/>
      <c r="AB244" s="252"/>
      <c r="AC244" s="252"/>
      <c r="AD244" s="252"/>
      <c r="AE244" s="229">
        <f>IF(OR(AND(E244="Feb",OR(F244=2012,OR(F244=2016,OR(F244=2020,OR(F244=2024,OR(F244=2028,F244=2032)))))),AND(E244="Feb",OR(F244=2036,OR(F244=2040,F244=2044)))),29,VLOOKUP(E244,Lookup!$B$2:$C$13,2,FALSE))</f>
        <v>30</v>
      </c>
      <c r="AF244" s="495">
        <f t="shared" si="12"/>
        <v>0</v>
      </c>
      <c r="AG244" s="496"/>
      <c r="AI244" s="229">
        <f t="shared" si="15"/>
        <v>14</v>
      </c>
    </row>
    <row r="245" spans="2:35" s="212" customFormat="1" ht="12.75" hidden="1">
      <c r="B245" s="211"/>
      <c r="D245" s="228">
        <f t="shared" si="13"/>
        <v>14</v>
      </c>
      <c r="E245" s="217" t="str">
        <f>IF(E244="","",VLOOKUP(E244,Lookup!$A$2:$B$13,2,FALSE))</f>
        <v>Jul</v>
      </c>
      <c r="F245" s="218">
        <f t="shared" si="14"/>
        <v>1913</v>
      </c>
      <c r="G245" s="249"/>
      <c r="H245" s="249"/>
      <c r="I245" s="249"/>
      <c r="J245" s="249"/>
      <c r="K245" s="249"/>
      <c r="L245" s="249"/>
      <c r="M245" s="249"/>
      <c r="N245" s="249"/>
      <c r="O245" s="249"/>
      <c r="P245" s="249"/>
      <c r="Q245" s="252"/>
      <c r="R245" s="252"/>
      <c r="S245" s="252"/>
      <c r="T245" s="252"/>
      <c r="U245" s="252"/>
      <c r="V245" s="252"/>
      <c r="W245" s="252"/>
      <c r="X245" s="252"/>
      <c r="Y245" s="252"/>
      <c r="Z245" s="252"/>
      <c r="AA245" s="252"/>
      <c r="AB245" s="252"/>
      <c r="AC245" s="252"/>
      <c r="AD245" s="252"/>
      <c r="AE245" s="229">
        <f>IF(OR(AND(E245="Feb",OR(F245=2012,OR(F245=2016,OR(F245=2020,OR(F245=2024,OR(F245=2028,F245=2032)))))),AND(E245="Feb",OR(F245=2036,OR(F245=2040,F245=2044)))),29,VLOOKUP(E245,Lookup!$B$2:$C$13,2,FALSE))</f>
        <v>31</v>
      </c>
      <c r="AF245" s="495">
        <f t="shared" si="12"/>
        <v>0</v>
      </c>
      <c r="AG245" s="496"/>
      <c r="AI245" s="229">
        <f t="shared" si="15"/>
        <v>14</v>
      </c>
    </row>
    <row r="246" spans="2:35" s="212" customFormat="1" ht="12.75" hidden="1">
      <c r="B246" s="211"/>
      <c r="D246" s="228">
        <f t="shared" si="13"/>
        <v>14</v>
      </c>
      <c r="E246" s="217" t="str">
        <f>IF(E245="","",VLOOKUP(E245,Lookup!$A$2:$B$13,2,FALSE))</f>
        <v>Aug</v>
      </c>
      <c r="F246" s="218">
        <f t="shared" si="14"/>
        <v>1913</v>
      </c>
      <c r="G246" s="249"/>
      <c r="H246" s="249"/>
      <c r="I246" s="249"/>
      <c r="J246" s="249"/>
      <c r="K246" s="249"/>
      <c r="L246" s="249"/>
      <c r="M246" s="249"/>
      <c r="N246" s="249"/>
      <c r="O246" s="249"/>
      <c r="P246" s="249"/>
      <c r="Q246" s="252"/>
      <c r="R246" s="252"/>
      <c r="S246" s="252"/>
      <c r="T246" s="252"/>
      <c r="U246" s="252"/>
      <c r="V246" s="252"/>
      <c r="W246" s="252"/>
      <c r="X246" s="252"/>
      <c r="Y246" s="252"/>
      <c r="Z246" s="252"/>
      <c r="AA246" s="252"/>
      <c r="AB246" s="252"/>
      <c r="AC246" s="252"/>
      <c r="AD246" s="252"/>
      <c r="AE246" s="229">
        <f>IF(OR(AND(E246="Feb",OR(F246=2012,OR(F246=2016,OR(F246=2020,OR(F246=2024,OR(F246=2028,F246=2032)))))),AND(E246="Feb",OR(F246=2036,OR(F246=2040,F246=2044)))),29,VLOOKUP(E246,Lookup!$B$2:$C$13,2,FALSE))</f>
        <v>31</v>
      </c>
      <c r="AF246" s="495">
        <f t="shared" si="12"/>
        <v>0</v>
      </c>
      <c r="AG246" s="496"/>
      <c r="AI246" s="229">
        <f t="shared" si="15"/>
        <v>14</v>
      </c>
    </row>
    <row r="247" spans="2:35" s="212" customFormat="1" ht="12.75" hidden="1">
      <c r="B247" s="211"/>
      <c r="D247" s="228">
        <f t="shared" si="13"/>
        <v>14</v>
      </c>
      <c r="E247" s="217" t="str">
        <f>IF(E246="","",VLOOKUP(E246,Lookup!$A$2:$B$13,2,FALSE))</f>
        <v>Sep</v>
      </c>
      <c r="F247" s="218">
        <f t="shared" si="14"/>
        <v>1913</v>
      </c>
      <c r="G247" s="249"/>
      <c r="H247" s="249"/>
      <c r="I247" s="249"/>
      <c r="J247" s="249"/>
      <c r="K247" s="249"/>
      <c r="L247" s="249"/>
      <c r="M247" s="249"/>
      <c r="N247" s="249"/>
      <c r="O247" s="249"/>
      <c r="P247" s="249"/>
      <c r="Q247" s="252"/>
      <c r="R247" s="252"/>
      <c r="S247" s="252"/>
      <c r="T247" s="252"/>
      <c r="U247" s="252"/>
      <c r="V247" s="252"/>
      <c r="W247" s="252"/>
      <c r="X247" s="252"/>
      <c r="Y247" s="252"/>
      <c r="Z247" s="252"/>
      <c r="AA247" s="252"/>
      <c r="AB247" s="252"/>
      <c r="AC247" s="252"/>
      <c r="AD247" s="252"/>
      <c r="AE247" s="229">
        <f>IF(OR(AND(E247="Feb",OR(F247=2012,OR(F247=2016,OR(F247=2020,OR(F247=2024,OR(F247=2028,F247=2032)))))),AND(E247="Feb",OR(F247=2036,OR(F247=2040,F247=2044)))),29,VLOOKUP(E247,Lookup!$B$2:$C$13,2,FALSE))</f>
        <v>30</v>
      </c>
      <c r="AF247" s="495">
        <f t="shared" si="12"/>
        <v>0</v>
      </c>
      <c r="AG247" s="496"/>
      <c r="AI247" s="229">
        <f t="shared" si="15"/>
        <v>14</v>
      </c>
    </row>
    <row r="248" spans="2:35" s="212" customFormat="1" ht="12.75" hidden="1">
      <c r="B248" s="211"/>
      <c r="D248" s="228">
        <f t="shared" si="13"/>
        <v>14</v>
      </c>
      <c r="E248" s="217" t="str">
        <f>IF(E247="","",VLOOKUP(E247,Lookup!$A$2:$B$13,2,FALSE))</f>
        <v>Oct</v>
      </c>
      <c r="F248" s="218">
        <f t="shared" si="14"/>
        <v>1913</v>
      </c>
      <c r="G248" s="249"/>
      <c r="H248" s="249"/>
      <c r="I248" s="249"/>
      <c r="J248" s="249"/>
      <c r="K248" s="249"/>
      <c r="L248" s="249"/>
      <c r="M248" s="249"/>
      <c r="N248" s="249"/>
      <c r="O248" s="249"/>
      <c r="P248" s="249"/>
      <c r="Q248" s="252"/>
      <c r="R248" s="252"/>
      <c r="S248" s="252"/>
      <c r="T248" s="252"/>
      <c r="U248" s="252"/>
      <c r="V248" s="252"/>
      <c r="W248" s="252"/>
      <c r="X248" s="252"/>
      <c r="Y248" s="252"/>
      <c r="Z248" s="252"/>
      <c r="AA248" s="252"/>
      <c r="AB248" s="252"/>
      <c r="AC248" s="252"/>
      <c r="AD248" s="252"/>
      <c r="AE248" s="229">
        <f>IF(OR(AND(E248="Feb",OR(F248=2012,OR(F248=2016,OR(F248=2020,OR(F248=2024,OR(F248=2028,F248=2032)))))),AND(E248="Feb",OR(F248=2036,OR(F248=2040,F248=2044)))),29,VLOOKUP(E248,Lookup!$B$2:$C$13,2,FALSE))</f>
        <v>31</v>
      </c>
      <c r="AF248" s="495">
        <f t="shared" si="12"/>
        <v>0</v>
      </c>
      <c r="AG248" s="496"/>
      <c r="AI248" s="229">
        <f t="shared" si="15"/>
        <v>14</v>
      </c>
    </row>
    <row r="249" spans="2:35" s="212" customFormat="1" ht="12.75" hidden="1">
      <c r="B249" s="211"/>
      <c r="D249" s="228">
        <f t="shared" si="13"/>
        <v>14</v>
      </c>
      <c r="E249" s="217" t="str">
        <f>IF(E248="","",VLOOKUP(E248,Lookup!$A$2:$B$13,2,FALSE))</f>
        <v>Nov</v>
      </c>
      <c r="F249" s="218">
        <f t="shared" si="14"/>
        <v>1913</v>
      </c>
      <c r="G249" s="249"/>
      <c r="H249" s="249"/>
      <c r="I249" s="249"/>
      <c r="J249" s="249"/>
      <c r="K249" s="249"/>
      <c r="L249" s="249"/>
      <c r="M249" s="249"/>
      <c r="N249" s="249"/>
      <c r="O249" s="249"/>
      <c r="P249" s="249"/>
      <c r="Q249" s="252"/>
      <c r="R249" s="252"/>
      <c r="S249" s="252"/>
      <c r="T249" s="252"/>
      <c r="U249" s="252"/>
      <c r="V249" s="252"/>
      <c r="W249" s="252"/>
      <c r="X249" s="252"/>
      <c r="Y249" s="252"/>
      <c r="Z249" s="252"/>
      <c r="AA249" s="252"/>
      <c r="AB249" s="252"/>
      <c r="AC249" s="252"/>
      <c r="AD249" s="252"/>
      <c r="AE249" s="229">
        <f>IF(OR(AND(E249="Feb",OR(F249=2012,OR(F249=2016,OR(F249=2020,OR(F249=2024,OR(F249=2028,F249=2032)))))),AND(E249="Feb",OR(F249=2036,OR(F249=2040,F249=2044)))),29,VLOOKUP(E249,Lookup!$B$2:$C$13,2,FALSE))</f>
        <v>30</v>
      </c>
      <c r="AF249" s="495">
        <f t="shared" si="12"/>
        <v>0</v>
      </c>
      <c r="AG249" s="496"/>
      <c r="AI249" s="229">
        <f t="shared" si="15"/>
        <v>14</v>
      </c>
    </row>
    <row r="250" spans="2:35" s="212" customFormat="1" ht="13.5" hidden="1" thickBot="1">
      <c r="B250" s="211"/>
      <c r="D250" s="230">
        <f t="shared" si="13"/>
        <v>14</v>
      </c>
      <c r="E250" s="231" t="str">
        <f>IF(E249="","",VLOOKUP(E249,Lookup!$A$2:$B$13,2,FALSE))</f>
        <v>Dec</v>
      </c>
      <c r="F250" s="232">
        <f t="shared" si="14"/>
        <v>1913</v>
      </c>
      <c r="G250" s="256"/>
      <c r="H250" s="256"/>
      <c r="I250" s="256"/>
      <c r="J250" s="256"/>
      <c r="K250" s="256"/>
      <c r="L250" s="256"/>
      <c r="M250" s="256"/>
      <c r="N250" s="256"/>
      <c r="O250" s="256"/>
      <c r="P250" s="256"/>
      <c r="Q250" s="257"/>
      <c r="R250" s="257"/>
      <c r="S250" s="257"/>
      <c r="T250" s="257"/>
      <c r="U250" s="257"/>
      <c r="V250" s="257"/>
      <c r="W250" s="257"/>
      <c r="X250" s="257"/>
      <c r="Y250" s="257"/>
      <c r="Z250" s="257"/>
      <c r="AA250" s="257"/>
      <c r="AB250" s="257"/>
      <c r="AC250" s="257"/>
      <c r="AD250" s="257"/>
      <c r="AE250" s="233">
        <f>IF(OR(AND(E250="Feb",OR(F250=2012,OR(F250=2016,OR(F250=2020,OR(F250=2024,OR(F250=2028,F250=2032)))))),AND(E250="Feb",OR(F250=2036,OR(F250=2040,F250=2044)))),29,VLOOKUP(E250,Lookup!$B$2:$C$13,2,FALSE))</f>
        <v>31</v>
      </c>
      <c r="AF250" s="531">
        <f t="shared" si="12"/>
        <v>0</v>
      </c>
      <c r="AG250" s="532"/>
      <c r="AI250" s="233">
        <f t="shared" si="15"/>
        <v>14</v>
      </c>
    </row>
    <row r="251" spans="2:35" s="212" customFormat="1" ht="12.75" hidden="1">
      <c r="B251" s="211"/>
      <c r="D251" s="213">
        <f t="shared" si="13"/>
        <v>15</v>
      </c>
      <c r="E251" s="234" t="str">
        <f>IF(E250="","",VLOOKUP(E250,Lookup!$A$2:$B$13,2,FALSE))</f>
        <v>Jan</v>
      </c>
      <c r="F251" s="235">
        <f t="shared" si="14"/>
        <v>1914</v>
      </c>
      <c r="G251" s="248"/>
      <c r="H251" s="248"/>
      <c r="I251" s="248"/>
      <c r="J251" s="248"/>
      <c r="K251" s="248"/>
      <c r="L251" s="248"/>
      <c r="M251" s="248"/>
      <c r="N251" s="248"/>
      <c r="O251" s="248"/>
      <c r="P251" s="248"/>
      <c r="Q251" s="251"/>
      <c r="R251" s="251"/>
      <c r="S251" s="251"/>
      <c r="T251" s="251"/>
      <c r="U251" s="251"/>
      <c r="V251" s="251"/>
      <c r="W251" s="251"/>
      <c r="X251" s="251"/>
      <c r="Y251" s="251"/>
      <c r="Z251" s="251"/>
      <c r="AA251" s="251"/>
      <c r="AB251" s="251"/>
      <c r="AC251" s="251"/>
      <c r="AD251" s="251"/>
      <c r="AE251" s="215">
        <f>IF(OR(AND(E251="Feb",OR(F251=2012,OR(F251=2016,OR(F251=2020,OR(F251=2024,OR(F251=2028,F251=2032)))))),AND(E251="Feb",OR(F251=2036,OR(F251=2040,F251=2044)))),29,VLOOKUP(E251,Lookup!$B$2:$C$13,2,FALSE))</f>
        <v>31</v>
      </c>
      <c r="AF251" s="528">
        <f t="shared" si="12"/>
        <v>0</v>
      </c>
      <c r="AG251" s="529"/>
      <c r="AI251" s="215">
        <f>+D251</f>
        <v>15</v>
      </c>
    </row>
    <row r="252" spans="2:35" s="212" customFormat="1" ht="12.75" hidden="1">
      <c r="B252" s="211"/>
      <c r="D252" s="216">
        <f t="shared" si="13"/>
        <v>15</v>
      </c>
      <c r="E252" s="217" t="str">
        <f>IF(E251="","",VLOOKUP(E251,Lookup!$A$2:$B$13,2,FALSE))</f>
        <v>Feb</v>
      </c>
      <c r="F252" s="218">
        <f t="shared" si="14"/>
        <v>1914</v>
      </c>
      <c r="G252" s="249"/>
      <c r="H252" s="249"/>
      <c r="I252" s="249"/>
      <c r="J252" s="249"/>
      <c r="K252" s="249"/>
      <c r="L252" s="249"/>
      <c r="M252" s="249"/>
      <c r="N252" s="249"/>
      <c r="O252" s="249"/>
      <c r="P252" s="249"/>
      <c r="Q252" s="252"/>
      <c r="R252" s="252"/>
      <c r="S252" s="252"/>
      <c r="T252" s="252"/>
      <c r="U252" s="252"/>
      <c r="V252" s="252"/>
      <c r="W252" s="252"/>
      <c r="X252" s="252"/>
      <c r="Y252" s="252"/>
      <c r="Z252" s="252"/>
      <c r="AA252" s="252"/>
      <c r="AB252" s="252"/>
      <c r="AC252" s="252"/>
      <c r="AD252" s="252"/>
      <c r="AE252" s="219">
        <f>IF(OR(AND(E252="Feb",OR(F252=2012,OR(F252=2016,OR(F252=2020,OR(F252=2024,OR(F252=2028,F252=2032)))))),AND(E252="Feb",OR(F252=2036,OR(F252=2040,F252=2044)))),29,VLOOKUP(E252,Lookup!$B$2:$C$13,2,FALSE))</f>
        <v>28</v>
      </c>
      <c r="AF252" s="495">
        <f t="shared" si="12"/>
        <v>0</v>
      </c>
      <c r="AG252" s="496"/>
      <c r="AI252" s="219">
        <f t="shared" si="15"/>
        <v>15</v>
      </c>
    </row>
    <row r="253" spans="2:35" s="212" customFormat="1" ht="12.75" hidden="1">
      <c r="B253" s="211"/>
      <c r="D253" s="216">
        <f t="shared" si="13"/>
        <v>15</v>
      </c>
      <c r="E253" s="217" t="str">
        <f>IF(E252="","",VLOOKUP(E252,Lookup!$A$2:$B$13,2,FALSE))</f>
        <v>Mar</v>
      </c>
      <c r="F253" s="218">
        <f t="shared" si="14"/>
        <v>1914</v>
      </c>
      <c r="G253" s="249"/>
      <c r="H253" s="249"/>
      <c r="I253" s="249"/>
      <c r="J253" s="249"/>
      <c r="K253" s="249"/>
      <c r="L253" s="249"/>
      <c r="M253" s="249"/>
      <c r="N253" s="249"/>
      <c r="O253" s="249"/>
      <c r="P253" s="249"/>
      <c r="Q253" s="252"/>
      <c r="R253" s="252"/>
      <c r="S253" s="252"/>
      <c r="T253" s="252"/>
      <c r="U253" s="252"/>
      <c r="V253" s="252"/>
      <c r="W253" s="252"/>
      <c r="X253" s="252"/>
      <c r="Y253" s="252"/>
      <c r="Z253" s="252"/>
      <c r="AA253" s="252"/>
      <c r="AB253" s="252"/>
      <c r="AC253" s="252"/>
      <c r="AD253" s="252"/>
      <c r="AE253" s="219">
        <f>IF(OR(AND(E253="Feb",OR(F253=2012,OR(F253=2016,OR(F253=2020,OR(F253=2024,OR(F253=2028,F253=2032)))))),AND(E253="Feb",OR(F253=2036,OR(F253=2040,F253=2044)))),29,VLOOKUP(E253,Lookup!$B$2:$C$13,2,FALSE))</f>
        <v>31</v>
      </c>
      <c r="AF253" s="495">
        <f t="shared" si="12"/>
        <v>0</v>
      </c>
      <c r="AG253" s="496"/>
      <c r="AI253" s="219">
        <f t="shared" si="15"/>
        <v>15</v>
      </c>
    </row>
    <row r="254" spans="2:35" s="212" customFormat="1" ht="12.75" hidden="1">
      <c r="B254" s="211"/>
      <c r="D254" s="216">
        <f t="shared" si="13"/>
        <v>15</v>
      </c>
      <c r="E254" s="217" t="str">
        <f>IF(E253="","",VLOOKUP(E253,Lookup!$A$2:$B$13,2,FALSE))</f>
        <v>Apr</v>
      </c>
      <c r="F254" s="218">
        <f t="shared" si="14"/>
        <v>1914</v>
      </c>
      <c r="G254" s="249"/>
      <c r="H254" s="249"/>
      <c r="I254" s="249"/>
      <c r="J254" s="249"/>
      <c r="K254" s="249"/>
      <c r="L254" s="249"/>
      <c r="M254" s="249"/>
      <c r="N254" s="249"/>
      <c r="O254" s="249"/>
      <c r="P254" s="249"/>
      <c r="Q254" s="252"/>
      <c r="R254" s="252"/>
      <c r="S254" s="252"/>
      <c r="T254" s="252"/>
      <c r="U254" s="252"/>
      <c r="V254" s="252"/>
      <c r="W254" s="252"/>
      <c r="X254" s="252"/>
      <c r="Y254" s="252"/>
      <c r="Z254" s="252"/>
      <c r="AA254" s="252"/>
      <c r="AB254" s="252"/>
      <c r="AC254" s="252"/>
      <c r="AD254" s="252"/>
      <c r="AE254" s="219">
        <f>IF(OR(AND(E254="Feb",OR(F254=2012,OR(F254=2016,OR(F254=2020,OR(F254=2024,OR(F254=2028,F254=2032)))))),AND(E254="Feb",OR(F254=2036,OR(F254=2040,F254=2044)))),29,VLOOKUP(E254,Lookup!$B$2:$C$13,2,FALSE))</f>
        <v>30</v>
      </c>
      <c r="AF254" s="495">
        <f t="shared" si="12"/>
        <v>0</v>
      </c>
      <c r="AG254" s="496"/>
      <c r="AI254" s="219">
        <f t="shared" si="15"/>
        <v>15</v>
      </c>
    </row>
    <row r="255" spans="2:35" s="212" customFormat="1" ht="12.75" hidden="1">
      <c r="B255" s="211"/>
      <c r="D255" s="216">
        <f t="shared" si="13"/>
        <v>15</v>
      </c>
      <c r="E255" s="217" t="str">
        <f>IF(E254="","",VLOOKUP(E254,Lookup!$A$2:$B$13,2,FALSE))</f>
        <v>May</v>
      </c>
      <c r="F255" s="218">
        <f t="shared" si="14"/>
        <v>1914</v>
      </c>
      <c r="G255" s="249"/>
      <c r="H255" s="249"/>
      <c r="I255" s="249"/>
      <c r="J255" s="249"/>
      <c r="K255" s="249"/>
      <c r="L255" s="249"/>
      <c r="M255" s="249"/>
      <c r="N255" s="249"/>
      <c r="O255" s="249"/>
      <c r="P255" s="249"/>
      <c r="Q255" s="252"/>
      <c r="R255" s="252"/>
      <c r="S255" s="252"/>
      <c r="T255" s="252"/>
      <c r="U255" s="252"/>
      <c r="V255" s="252"/>
      <c r="W255" s="252"/>
      <c r="X255" s="252"/>
      <c r="Y255" s="252"/>
      <c r="Z255" s="252"/>
      <c r="AA255" s="252"/>
      <c r="AB255" s="252"/>
      <c r="AC255" s="252"/>
      <c r="AD255" s="252"/>
      <c r="AE255" s="219">
        <f>IF(OR(AND(E255="Feb",OR(F255=2012,OR(F255=2016,OR(F255=2020,OR(F255=2024,OR(F255=2028,F255=2032)))))),AND(E255="Feb",OR(F255=2036,OR(F255=2040,F255=2044)))),29,VLOOKUP(E255,Lookup!$B$2:$C$13,2,FALSE))</f>
        <v>31</v>
      </c>
      <c r="AF255" s="495">
        <f t="shared" si="12"/>
        <v>0</v>
      </c>
      <c r="AG255" s="496"/>
      <c r="AI255" s="219">
        <f t="shared" si="15"/>
        <v>15</v>
      </c>
    </row>
    <row r="256" spans="2:35" s="212" customFormat="1" ht="12.75" hidden="1">
      <c r="B256" s="211"/>
      <c r="D256" s="216">
        <f t="shared" si="13"/>
        <v>15</v>
      </c>
      <c r="E256" s="217" t="str">
        <f>IF(E255="","",VLOOKUP(E255,Lookup!$A$2:$B$13,2,FALSE))</f>
        <v>Jun</v>
      </c>
      <c r="F256" s="218">
        <f t="shared" si="14"/>
        <v>1914</v>
      </c>
      <c r="G256" s="249"/>
      <c r="H256" s="249"/>
      <c r="I256" s="249"/>
      <c r="J256" s="249"/>
      <c r="K256" s="249"/>
      <c r="L256" s="249"/>
      <c r="M256" s="249"/>
      <c r="N256" s="249"/>
      <c r="O256" s="249"/>
      <c r="P256" s="249"/>
      <c r="Q256" s="252"/>
      <c r="R256" s="252"/>
      <c r="S256" s="252"/>
      <c r="T256" s="252"/>
      <c r="U256" s="252"/>
      <c r="V256" s="252"/>
      <c r="W256" s="252"/>
      <c r="X256" s="252"/>
      <c r="Y256" s="252"/>
      <c r="Z256" s="252"/>
      <c r="AA256" s="252"/>
      <c r="AB256" s="252"/>
      <c r="AC256" s="252"/>
      <c r="AD256" s="252"/>
      <c r="AE256" s="219">
        <f>IF(OR(AND(E256="Feb",OR(F256=2012,OR(F256=2016,OR(F256=2020,OR(F256=2024,OR(F256=2028,F256=2032)))))),AND(E256="Feb",OR(F256=2036,OR(F256=2040,F256=2044)))),29,VLOOKUP(E256,Lookup!$B$2:$C$13,2,FALSE))</f>
        <v>30</v>
      </c>
      <c r="AF256" s="495">
        <f t="shared" si="12"/>
        <v>0</v>
      </c>
      <c r="AG256" s="496"/>
      <c r="AI256" s="219">
        <f t="shared" si="15"/>
        <v>15</v>
      </c>
    </row>
    <row r="257" spans="2:35" s="212" customFormat="1" ht="12.75" hidden="1">
      <c r="B257" s="211"/>
      <c r="D257" s="216">
        <f t="shared" si="13"/>
        <v>15</v>
      </c>
      <c r="E257" s="217" t="str">
        <f>IF(E256="","",VLOOKUP(E256,Lookup!$A$2:$B$13,2,FALSE))</f>
        <v>Jul</v>
      </c>
      <c r="F257" s="218">
        <f t="shared" si="14"/>
        <v>1914</v>
      </c>
      <c r="G257" s="249"/>
      <c r="H257" s="249"/>
      <c r="I257" s="249"/>
      <c r="J257" s="249"/>
      <c r="K257" s="249"/>
      <c r="L257" s="249"/>
      <c r="M257" s="249"/>
      <c r="N257" s="249"/>
      <c r="O257" s="249"/>
      <c r="P257" s="249"/>
      <c r="Q257" s="252"/>
      <c r="R257" s="252"/>
      <c r="S257" s="252"/>
      <c r="T257" s="252"/>
      <c r="U257" s="252"/>
      <c r="V257" s="252"/>
      <c r="W257" s="252"/>
      <c r="X257" s="252"/>
      <c r="Y257" s="252"/>
      <c r="Z257" s="252"/>
      <c r="AA257" s="252"/>
      <c r="AB257" s="252"/>
      <c r="AC257" s="252"/>
      <c r="AD257" s="252"/>
      <c r="AE257" s="219">
        <f>IF(OR(AND(E257="Feb",OR(F257=2012,OR(F257=2016,OR(F257=2020,OR(F257=2024,OR(F257=2028,F257=2032)))))),AND(E257="Feb",OR(F257=2036,OR(F257=2040,F257=2044)))),29,VLOOKUP(E257,Lookup!$B$2:$C$13,2,FALSE))</f>
        <v>31</v>
      </c>
      <c r="AF257" s="495">
        <f t="shared" si="12"/>
        <v>0</v>
      </c>
      <c r="AG257" s="496"/>
      <c r="AI257" s="219">
        <f t="shared" si="15"/>
        <v>15</v>
      </c>
    </row>
    <row r="258" spans="2:35" s="212" customFormat="1" ht="12.75" hidden="1">
      <c r="B258" s="211"/>
      <c r="D258" s="216">
        <f t="shared" si="13"/>
        <v>15</v>
      </c>
      <c r="E258" s="217" t="str">
        <f>IF(E257="","",VLOOKUP(E257,Lookup!$A$2:$B$13,2,FALSE))</f>
        <v>Aug</v>
      </c>
      <c r="F258" s="218">
        <f t="shared" si="14"/>
        <v>1914</v>
      </c>
      <c r="G258" s="249"/>
      <c r="H258" s="249"/>
      <c r="I258" s="249"/>
      <c r="J258" s="249"/>
      <c r="K258" s="249"/>
      <c r="L258" s="249"/>
      <c r="M258" s="249"/>
      <c r="N258" s="249"/>
      <c r="O258" s="249"/>
      <c r="P258" s="249"/>
      <c r="Q258" s="252"/>
      <c r="R258" s="252"/>
      <c r="S258" s="252"/>
      <c r="T258" s="252"/>
      <c r="U258" s="252"/>
      <c r="V258" s="252"/>
      <c r="W258" s="252"/>
      <c r="X258" s="252"/>
      <c r="Y258" s="252"/>
      <c r="Z258" s="252"/>
      <c r="AA258" s="252"/>
      <c r="AB258" s="252"/>
      <c r="AC258" s="252"/>
      <c r="AD258" s="252"/>
      <c r="AE258" s="219">
        <f>IF(OR(AND(E258="Feb",OR(F258=2012,OR(F258=2016,OR(F258=2020,OR(F258=2024,OR(F258=2028,F258=2032)))))),AND(E258="Feb",OR(F258=2036,OR(F258=2040,F258=2044)))),29,VLOOKUP(E258,Lookup!$B$2:$C$13,2,FALSE))</f>
        <v>31</v>
      </c>
      <c r="AF258" s="495">
        <f t="shared" si="12"/>
        <v>0</v>
      </c>
      <c r="AG258" s="496"/>
      <c r="AI258" s="219">
        <f t="shared" si="15"/>
        <v>15</v>
      </c>
    </row>
    <row r="259" spans="2:35" s="212" customFormat="1" ht="12.75" hidden="1">
      <c r="B259" s="211"/>
      <c r="D259" s="216">
        <f t="shared" si="13"/>
        <v>15</v>
      </c>
      <c r="E259" s="217" t="str">
        <f>IF(E258="","",VLOOKUP(E258,Lookup!$A$2:$B$13,2,FALSE))</f>
        <v>Sep</v>
      </c>
      <c r="F259" s="218">
        <f t="shared" si="14"/>
        <v>1914</v>
      </c>
      <c r="G259" s="249"/>
      <c r="H259" s="249"/>
      <c r="I259" s="249"/>
      <c r="J259" s="249"/>
      <c r="K259" s="249"/>
      <c r="L259" s="249"/>
      <c r="M259" s="249"/>
      <c r="N259" s="249"/>
      <c r="O259" s="249"/>
      <c r="P259" s="249"/>
      <c r="Q259" s="252"/>
      <c r="R259" s="252"/>
      <c r="S259" s="252"/>
      <c r="T259" s="252"/>
      <c r="U259" s="252"/>
      <c r="V259" s="252"/>
      <c r="W259" s="252"/>
      <c r="X259" s="252"/>
      <c r="Y259" s="252"/>
      <c r="Z259" s="252"/>
      <c r="AA259" s="252"/>
      <c r="AB259" s="252"/>
      <c r="AC259" s="252"/>
      <c r="AD259" s="252"/>
      <c r="AE259" s="219">
        <f>IF(OR(AND(E259="Feb",OR(F259=2012,OR(F259=2016,OR(F259=2020,OR(F259=2024,OR(F259=2028,F259=2032)))))),AND(E259="Feb",OR(F259=2036,OR(F259=2040,F259=2044)))),29,VLOOKUP(E259,Lookup!$B$2:$C$13,2,FALSE))</f>
        <v>30</v>
      </c>
      <c r="AF259" s="495">
        <f t="shared" si="12"/>
        <v>0</v>
      </c>
      <c r="AG259" s="496"/>
      <c r="AI259" s="219">
        <f t="shared" si="15"/>
        <v>15</v>
      </c>
    </row>
    <row r="260" spans="2:35" s="212" customFormat="1" ht="12.75" hidden="1">
      <c r="B260" s="211"/>
      <c r="D260" s="216">
        <f t="shared" si="13"/>
        <v>15</v>
      </c>
      <c r="E260" s="217" t="str">
        <f>IF(E259="","",VLOOKUP(E259,Lookup!$A$2:$B$13,2,FALSE))</f>
        <v>Oct</v>
      </c>
      <c r="F260" s="218">
        <f t="shared" si="14"/>
        <v>1914</v>
      </c>
      <c r="G260" s="249"/>
      <c r="H260" s="249"/>
      <c r="I260" s="249"/>
      <c r="J260" s="249"/>
      <c r="K260" s="249"/>
      <c r="L260" s="249"/>
      <c r="M260" s="249"/>
      <c r="N260" s="249"/>
      <c r="O260" s="249"/>
      <c r="P260" s="249"/>
      <c r="Q260" s="252"/>
      <c r="R260" s="252"/>
      <c r="S260" s="252"/>
      <c r="T260" s="252"/>
      <c r="U260" s="252"/>
      <c r="V260" s="252"/>
      <c r="W260" s="252"/>
      <c r="X260" s="252"/>
      <c r="Y260" s="252"/>
      <c r="Z260" s="252"/>
      <c r="AA260" s="252"/>
      <c r="AB260" s="252"/>
      <c r="AC260" s="252"/>
      <c r="AD260" s="252"/>
      <c r="AE260" s="219">
        <f>IF(OR(AND(E260="Feb",OR(F260=2012,OR(F260=2016,OR(F260=2020,OR(F260=2024,OR(F260=2028,F260=2032)))))),AND(E260="Feb",OR(F260=2036,OR(F260=2040,F260=2044)))),29,VLOOKUP(E260,Lookup!$B$2:$C$13,2,FALSE))</f>
        <v>31</v>
      </c>
      <c r="AF260" s="495">
        <f t="shared" si="12"/>
        <v>0</v>
      </c>
      <c r="AG260" s="496"/>
      <c r="AI260" s="219">
        <f t="shared" si="15"/>
        <v>15</v>
      </c>
    </row>
    <row r="261" spans="2:35" s="212" customFormat="1" ht="12.75" hidden="1">
      <c r="B261" s="211"/>
      <c r="D261" s="216">
        <f t="shared" si="13"/>
        <v>15</v>
      </c>
      <c r="E261" s="217" t="str">
        <f>IF(E260="","",VLOOKUP(E260,Lookup!$A$2:$B$13,2,FALSE))</f>
        <v>Nov</v>
      </c>
      <c r="F261" s="218">
        <f t="shared" si="14"/>
        <v>1914</v>
      </c>
      <c r="G261" s="249"/>
      <c r="H261" s="249"/>
      <c r="I261" s="249"/>
      <c r="J261" s="249"/>
      <c r="K261" s="249"/>
      <c r="L261" s="249"/>
      <c r="M261" s="249"/>
      <c r="N261" s="249"/>
      <c r="O261" s="249"/>
      <c r="P261" s="249"/>
      <c r="Q261" s="252"/>
      <c r="R261" s="252"/>
      <c r="S261" s="252"/>
      <c r="T261" s="252"/>
      <c r="U261" s="252"/>
      <c r="V261" s="252"/>
      <c r="W261" s="252"/>
      <c r="X261" s="252"/>
      <c r="Y261" s="252"/>
      <c r="Z261" s="252"/>
      <c r="AA261" s="252"/>
      <c r="AB261" s="252"/>
      <c r="AC261" s="252"/>
      <c r="AD261" s="252"/>
      <c r="AE261" s="219">
        <f>IF(OR(AND(E261="Feb",OR(F261=2012,OR(F261=2016,OR(F261=2020,OR(F261=2024,OR(F261=2028,F261=2032)))))),AND(E261="Feb",OR(F261=2036,OR(F261=2040,F261=2044)))),29,VLOOKUP(E261,Lookup!$B$2:$C$13,2,FALSE))</f>
        <v>30</v>
      </c>
      <c r="AF261" s="495">
        <f t="shared" si="12"/>
        <v>0</v>
      </c>
      <c r="AG261" s="496"/>
      <c r="AI261" s="219">
        <f t="shared" si="15"/>
        <v>15</v>
      </c>
    </row>
    <row r="262" spans="2:35" s="212" customFormat="1" ht="13.5" hidden="1" thickBot="1">
      <c r="B262" s="211"/>
      <c r="D262" s="220">
        <f t="shared" si="13"/>
        <v>15</v>
      </c>
      <c r="E262" s="221" t="str">
        <f>IF(E261="","",VLOOKUP(E261,Lookup!$A$2:$B$13,2,FALSE))</f>
        <v>Dec</v>
      </c>
      <c r="F262" s="222">
        <f t="shared" si="14"/>
        <v>1914</v>
      </c>
      <c r="G262" s="250"/>
      <c r="H262" s="250"/>
      <c r="I262" s="250"/>
      <c r="J262" s="250"/>
      <c r="K262" s="250"/>
      <c r="L262" s="250"/>
      <c r="M262" s="250"/>
      <c r="N262" s="250"/>
      <c r="O262" s="250"/>
      <c r="P262" s="250"/>
      <c r="Q262" s="253"/>
      <c r="R262" s="253"/>
      <c r="S262" s="253"/>
      <c r="T262" s="253"/>
      <c r="U262" s="253"/>
      <c r="V262" s="253"/>
      <c r="W262" s="253"/>
      <c r="X262" s="253"/>
      <c r="Y262" s="253"/>
      <c r="Z262" s="253"/>
      <c r="AA262" s="253"/>
      <c r="AB262" s="253"/>
      <c r="AC262" s="253"/>
      <c r="AD262" s="253"/>
      <c r="AE262" s="223">
        <f>IF(OR(AND(E262="Feb",OR(F262=2012,OR(F262=2016,OR(F262=2020,OR(F262=2024,OR(F262=2028,F262=2032)))))),AND(E262="Feb",OR(F262=2036,OR(F262=2040,F262=2044)))),29,VLOOKUP(E262,Lookup!$B$2:$C$13,2,FALSE))</f>
        <v>31</v>
      </c>
      <c r="AF262" s="522">
        <f t="shared" si="12"/>
        <v>0</v>
      </c>
      <c r="AG262" s="523"/>
      <c r="AI262" s="223">
        <f t="shared" si="15"/>
        <v>15</v>
      </c>
    </row>
    <row r="263" spans="2:35" s="212" customFormat="1" ht="12.75" hidden="1">
      <c r="B263" s="211"/>
      <c r="D263" s="224">
        <f t="shared" si="13"/>
        <v>16</v>
      </c>
      <c r="E263" s="225" t="str">
        <f>IF(E262="","",VLOOKUP(E262,Lookup!$A$2:$B$13,2,FALSE))</f>
        <v>Jan</v>
      </c>
      <c r="F263" s="226">
        <f t="shared" si="14"/>
        <v>1915</v>
      </c>
      <c r="G263" s="254"/>
      <c r="H263" s="254"/>
      <c r="I263" s="254"/>
      <c r="J263" s="254"/>
      <c r="K263" s="254"/>
      <c r="L263" s="254"/>
      <c r="M263" s="254"/>
      <c r="N263" s="254"/>
      <c r="O263" s="254"/>
      <c r="P263" s="254"/>
      <c r="Q263" s="255"/>
      <c r="R263" s="255"/>
      <c r="S263" s="255"/>
      <c r="T263" s="255"/>
      <c r="U263" s="255"/>
      <c r="V263" s="255"/>
      <c r="W263" s="255"/>
      <c r="X263" s="255"/>
      <c r="Y263" s="255"/>
      <c r="Z263" s="255"/>
      <c r="AA263" s="255"/>
      <c r="AB263" s="255"/>
      <c r="AC263" s="255"/>
      <c r="AD263" s="255"/>
      <c r="AE263" s="227">
        <f>IF(OR(AND(E263="Feb",OR(F263=2012,OR(F263=2016,OR(F263=2020,OR(F263=2024,OR(F263=2028,F263=2032)))))),AND(E263="Feb",OR(F263=2036,OR(F263=2040,F263=2044)))),29,VLOOKUP(E263,Lookup!$B$2:$C$13,2,FALSE))</f>
        <v>31</v>
      </c>
      <c r="AF263" s="502">
        <f t="shared" si="12"/>
        <v>0</v>
      </c>
      <c r="AG263" s="503"/>
      <c r="AI263" s="227">
        <f t="shared" si="15"/>
        <v>16</v>
      </c>
    </row>
    <row r="264" spans="2:35" s="212" customFormat="1" ht="12.75" hidden="1">
      <c r="B264" s="211"/>
      <c r="D264" s="228">
        <f t="shared" si="13"/>
        <v>16</v>
      </c>
      <c r="E264" s="217" t="str">
        <f>IF(E263="","",VLOOKUP(E263,Lookup!$A$2:$B$13,2,FALSE))</f>
        <v>Feb</v>
      </c>
      <c r="F264" s="218">
        <f t="shared" si="14"/>
        <v>1915</v>
      </c>
      <c r="G264" s="249"/>
      <c r="H264" s="249"/>
      <c r="I264" s="249"/>
      <c r="J264" s="249"/>
      <c r="K264" s="249"/>
      <c r="L264" s="249"/>
      <c r="M264" s="249"/>
      <c r="N264" s="249"/>
      <c r="O264" s="249"/>
      <c r="P264" s="249"/>
      <c r="Q264" s="252"/>
      <c r="R264" s="252"/>
      <c r="S264" s="252"/>
      <c r="T264" s="252"/>
      <c r="U264" s="252"/>
      <c r="V264" s="252"/>
      <c r="W264" s="252"/>
      <c r="X264" s="252"/>
      <c r="Y264" s="252"/>
      <c r="Z264" s="252"/>
      <c r="AA264" s="252"/>
      <c r="AB264" s="252"/>
      <c r="AC264" s="252"/>
      <c r="AD264" s="252"/>
      <c r="AE264" s="229">
        <f>IF(OR(AND(E264="Feb",OR(F264=2012,OR(F264=2016,OR(F264=2020,OR(F264=2024,OR(F264=2028,F264=2032)))))),AND(E264="Feb",OR(F264=2036,OR(F264=2040,F264=2044)))),29,VLOOKUP(E264,Lookup!$B$2:$C$13,2,FALSE))</f>
        <v>28</v>
      </c>
      <c r="AF264" s="495">
        <f t="shared" si="12"/>
        <v>0</v>
      </c>
      <c r="AG264" s="496"/>
      <c r="AI264" s="229">
        <f t="shared" si="15"/>
        <v>16</v>
      </c>
    </row>
    <row r="265" spans="2:35" s="212" customFormat="1" ht="12.75" hidden="1">
      <c r="B265" s="211"/>
      <c r="D265" s="228">
        <f t="shared" si="13"/>
        <v>16</v>
      </c>
      <c r="E265" s="217" t="str">
        <f>IF(E264="","",VLOOKUP(E264,Lookup!$A$2:$B$13,2,FALSE))</f>
        <v>Mar</v>
      </c>
      <c r="F265" s="218">
        <f t="shared" si="14"/>
        <v>1915</v>
      </c>
      <c r="G265" s="249"/>
      <c r="H265" s="249"/>
      <c r="I265" s="249"/>
      <c r="J265" s="249"/>
      <c r="K265" s="249"/>
      <c r="L265" s="249"/>
      <c r="M265" s="249"/>
      <c r="N265" s="249"/>
      <c r="O265" s="249"/>
      <c r="P265" s="249"/>
      <c r="Q265" s="252"/>
      <c r="R265" s="252"/>
      <c r="S265" s="252"/>
      <c r="T265" s="252"/>
      <c r="U265" s="252"/>
      <c r="V265" s="252"/>
      <c r="W265" s="252"/>
      <c r="X265" s="252"/>
      <c r="Y265" s="252"/>
      <c r="Z265" s="252"/>
      <c r="AA265" s="252"/>
      <c r="AB265" s="252"/>
      <c r="AC265" s="252"/>
      <c r="AD265" s="252"/>
      <c r="AE265" s="229">
        <f>IF(OR(AND(E265="Feb",OR(F265=2012,OR(F265=2016,OR(F265=2020,OR(F265=2024,OR(F265=2028,F265=2032)))))),AND(E265="Feb",OR(F265=2036,OR(F265=2040,F265=2044)))),29,VLOOKUP(E265,Lookup!$B$2:$C$13,2,FALSE))</f>
        <v>31</v>
      </c>
      <c r="AF265" s="495">
        <f t="shared" si="12"/>
        <v>0</v>
      </c>
      <c r="AG265" s="496"/>
      <c r="AI265" s="229">
        <f t="shared" si="15"/>
        <v>16</v>
      </c>
    </row>
    <row r="266" spans="2:35" s="212" customFormat="1" ht="12.75" hidden="1">
      <c r="B266" s="211"/>
      <c r="D266" s="228">
        <f t="shared" si="13"/>
        <v>16</v>
      </c>
      <c r="E266" s="217" t="str">
        <f>IF(E265="","",VLOOKUP(E265,Lookup!$A$2:$B$13,2,FALSE))</f>
        <v>Apr</v>
      </c>
      <c r="F266" s="218">
        <f t="shared" si="14"/>
        <v>1915</v>
      </c>
      <c r="G266" s="249"/>
      <c r="H266" s="249"/>
      <c r="I266" s="249"/>
      <c r="J266" s="249"/>
      <c r="K266" s="249"/>
      <c r="L266" s="249"/>
      <c r="M266" s="249"/>
      <c r="N266" s="249"/>
      <c r="O266" s="249"/>
      <c r="P266" s="249"/>
      <c r="Q266" s="252"/>
      <c r="R266" s="252"/>
      <c r="S266" s="252"/>
      <c r="T266" s="252"/>
      <c r="U266" s="252"/>
      <c r="V266" s="252"/>
      <c r="W266" s="252"/>
      <c r="X266" s="252"/>
      <c r="Y266" s="252"/>
      <c r="Z266" s="252"/>
      <c r="AA266" s="252"/>
      <c r="AB266" s="252"/>
      <c r="AC266" s="252"/>
      <c r="AD266" s="252"/>
      <c r="AE266" s="229">
        <f>IF(OR(AND(E266="Feb",OR(F266=2012,OR(F266=2016,OR(F266=2020,OR(F266=2024,OR(F266=2028,F266=2032)))))),AND(E266="Feb",OR(F266=2036,OR(F266=2040,F266=2044)))),29,VLOOKUP(E266,Lookup!$B$2:$C$13,2,FALSE))</f>
        <v>30</v>
      </c>
      <c r="AF266" s="495">
        <f t="shared" si="12"/>
        <v>0</v>
      </c>
      <c r="AG266" s="496"/>
      <c r="AI266" s="229">
        <f t="shared" si="15"/>
        <v>16</v>
      </c>
    </row>
    <row r="267" spans="2:35" s="212" customFormat="1" ht="12.75" hidden="1">
      <c r="B267" s="211"/>
      <c r="D267" s="228">
        <f t="shared" si="13"/>
        <v>16</v>
      </c>
      <c r="E267" s="217" t="str">
        <f>IF(E266="","",VLOOKUP(E266,Lookup!$A$2:$B$13,2,FALSE))</f>
        <v>May</v>
      </c>
      <c r="F267" s="218">
        <f t="shared" si="14"/>
        <v>1915</v>
      </c>
      <c r="G267" s="249"/>
      <c r="H267" s="249"/>
      <c r="I267" s="249"/>
      <c r="J267" s="249"/>
      <c r="K267" s="249"/>
      <c r="L267" s="249"/>
      <c r="M267" s="249"/>
      <c r="N267" s="249"/>
      <c r="O267" s="249"/>
      <c r="P267" s="249"/>
      <c r="Q267" s="252"/>
      <c r="R267" s="252"/>
      <c r="S267" s="252"/>
      <c r="T267" s="252"/>
      <c r="U267" s="252"/>
      <c r="V267" s="252"/>
      <c r="W267" s="252"/>
      <c r="X267" s="252"/>
      <c r="Y267" s="252"/>
      <c r="Z267" s="252"/>
      <c r="AA267" s="252"/>
      <c r="AB267" s="252"/>
      <c r="AC267" s="252"/>
      <c r="AD267" s="252"/>
      <c r="AE267" s="229">
        <f>IF(OR(AND(E267="Feb",OR(F267=2012,OR(F267=2016,OR(F267=2020,OR(F267=2024,OR(F267=2028,F267=2032)))))),AND(E267="Feb",OR(F267=2036,OR(F267=2040,F267=2044)))),29,VLOOKUP(E267,Lookup!$B$2:$C$13,2,FALSE))</f>
        <v>31</v>
      </c>
      <c r="AF267" s="495">
        <f t="shared" si="12"/>
        <v>0</v>
      </c>
      <c r="AG267" s="496"/>
      <c r="AI267" s="229">
        <f t="shared" si="15"/>
        <v>16</v>
      </c>
    </row>
    <row r="268" spans="2:35" s="212" customFormat="1" ht="12.75" hidden="1">
      <c r="B268" s="211"/>
      <c r="D268" s="228">
        <f t="shared" si="13"/>
        <v>16</v>
      </c>
      <c r="E268" s="217" t="str">
        <f>IF(E267="","",VLOOKUP(E267,Lookup!$A$2:$B$13,2,FALSE))</f>
        <v>Jun</v>
      </c>
      <c r="F268" s="218">
        <f t="shared" si="14"/>
        <v>1915</v>
      </c>
      <c r="G268" s="249"/>
      <c r="H268" s="249"/>
      <c r="I268" s="249"/>
      <c r="J268" s="249"/>
      <c r="K268" s="249"/>
      <c r="L268" s="249"/>
      <c r="M268" s="249"/>
      <c r="N268" s="249"/>
      <c r="O268" s="249"/>
      <c r="P268" s="249"/>
      <c r="Q268" s="252"/>
      <c r="R268" s="252"/>
      <c r="S268" s="252"/>
      <c r="T268" s="252"/>
      <c r="U268" s="252"/>
      <c r="V268" s="252"/>
      <c r="W268" s="252"/>
      <c r="X268" s="252"/>
      <c r="Y268" s="252"/>
      <c r="Z268" s="252"/>
      <c r="AA268" s="252"/>
      <c r="AB268" s="252"/>
      <c r="AC268" s="252"/>
      <c r="AD268" s="252"/>
      <c r="AE268" s="229">
        <f>IF(OR(AND(E268="Feb",OR(F268=2012,OR(F268=2016,OR(F268=2020,OR(F268=2024,OR(F268=2028,F268=2032)))))),AND(E268="Feb",OR(F268=2036,OR(F268=2040,F268=2044)))),29,VLOOKUP(E268,Lookup!$B$2:$C$13,2,FALSE))</f>
        <v>30</v>
      </c>
      <c r="AF268" s="495">
        <f t="shared" si="12"/>
        <v>0</v>
      </c>
      <c r="AG268" s="496"/>
      <c r="AI268" s="229">
        <f t="shared" si="15"/>
        <v>16</v>
      </c>
    </row>
    <row r="269" spans="2:35" s="212" customFormat="1" ht="12.75" hidden="1">
      <c r="B269" s="211"/>
      <c r="D269" s="228">
        <f t="shared" si="13"/>
        <v>16</v>
      </c>
      <c r="E269" s="217" t="str">
        <f>IF(E268="","",VLOOKUP(E268,Lookup!$A$2:$B$13,2,FALSE))</f>
        <v>Jul</v>
      </c>
      <c r="F269" s="218">
        <f t="shared" si="14"/>
        <v>1915</v>
      </c>
      <c r="G269" s="249"/>
      <c r="H269" s="249"/>
      <c r="I269" s="249"/>
      <c r="J269" s="249"/>
      <c r="K269" s="249"/>
      <c r="L269" s="249"/>
      <c r="M269" s="249"/>
      <c r="N269" s="249"/>
      <c r="O269" s="249"/>
      <c r="P269" s="249"/>
      <c r="Q269" s="252"/>
      <c r="R269" s="252"/>
      <c r="S269" s="252"/>
      <c r="T269" s="252"/>
      <c r="U269" s="252"/>
      <c r="V269" s="252"/>
      <c r="W269" s="252"/>
      <c r="X269" s="252"/>
      <c r="Y269" s="252"/>
      <c r="Z269" s="252"/>
      <c r="AA269" s="252"/>
      <c r="AB269" s="252"/>
      <c r="AC269" s="252"/>
      <c r="AD269" s="252"/>
      <c r="AE269" s="229">
        <f>IF(OR(AND(E269="Feb",OR(F269=2012,OR(F269=2016,OR(F269=2020,OR(F269=2024,OR(F269=2028,F269=2032)))))),AND(E269="Feb",OR(F269=2036,OR(F269=2040,F269=2044)))),29,VLOOKUP(E269,Lookup!$B$2:$C$13,2,FALSE))</f>
        <v>31</v>
      </c>
      <c r="AF269" s="495">
        <f t="shared" si="12"/>
        <v>0</v>
      </c>
      <c r="AG269" s="496"/>
      <c r="AI269" s="229">
        <f t="shared" si="15"/>
        <v>16</v>
      </c>
    </row>
    <row r="270" spans="2:35" s="212" customFormat="1" ht="12.75" hidden="1">
      <c r="B270" s="211"/>
      <c r="D270" s="228">
        <f t="shared" si="13"/>
        <v>16</v>
      </c>
      <c r="E270" s="217" t="str">
        <f>IF(E269="","",VLOOKUP(E269,Lookup!$A$2:$B$13,2,FALSE))</f>
        <v>Aug</v>
      </c>
      <c r="F270" s="218">
        <f t="shared" si="14"/>
        <v>1915</v>
      </c>
      <c r="G270" s="249"/>
      <c r="H270" s="249"/>
      <c r="I270" s="249"/>
      <c r="J270" s="249"/>
      <c r="K270" s="249"/>
      <c r="L270" s="249"/>
      <c r="M270" s="249"/>
      <c r="N270" s="249"/>
      <c r="O270" s="249"/>
      <c r="P270" s="249"/>
      <c r="Q270" s="252"/>
      <c r="R270" s="252"/>
      <c r="S270" s="252"/>
      <c r="T270" s="252"/>
      <c r="U270" s="252"/>
      <c r="V270" s="252"/>
      <c r="W270" s="252"/>
      <c r="X270" s="252"/>
      <c r="Y270" s="252"/>
      <c r="Z270" s="252"/>
      <c r="AA270" s="252"/>
      <c r="AB270" s="252"/>
      <c r="AC270" s="252"/>
      <c r="AD270" s="252"/>
      <c r="AE270" s="229">
        <f>IF(OR(AND(E270="Feb",OR(F270=2012,OR(F270=2016,OR(F270=2020,OR(F270=2024,OR(F270=2028,F270=2032)))))),AND(E270="Feb",OR(F270=2036,OR(F270=2040,F270=2044)))),29,VLOOKUP(E270,Lookup!$B$2:$C$13,2,FALSE))</f>
        <v>31</v>
      </c>
      <c r="AF270" s="495">
        <f t="shared" si="12"/>
        <v>0</v>
      </c>
      <c r="AG270" s="496"/>
      <c r="AI270" s="229">
        <f t="shared" si="15"/>
        <v>16</v>
      </c>
    </row>
    <row r="271" spans="2:35" s="212" customFormat="1" ht="12.75" hidden="1">
      <c r="B271" s="211"/>
      <c r="D271" s="228">
        <f t="shared" si="13"/>
        <v>16</v>
      </c>
      <c r="E271" s="217" t="str">
        <f>IF(E270="","",VLOOKUP(E270,Lookup!$A$2:$B$13,2,FALSE))</f>
        <v>Sep</v>
      </c>
      <c r="F271" s="218">
        <f t="shared" si="14"/>
        <v>1915</v>
      </c>
      <c r="G271" s="249"/>
      <c r="H271" s="249"/>
      <c r="I271" s="249"/>
      <c r="J271" s="249"/>
      <c r="K271" s="249"/>
      <c r="L271" s="249"/>
      <c r="M271" s="249"/>
      <c r="N271" s="249"/>
      <c r="O271" s="249"/>
      <c r="P271" s="249"/>
      <c r="Q271" s="252"/>
      <c r="R271" s="252"/>
      <c r="S271" s="252"/>
      <c r="T271" s="252"/>
      <c r="U271" s="252"/>
      <c r="V271" s="252"/>
      <c r="W271" s="252"/>
      <c r="X271" s="252"/>
      <c r="Y271" s="252"/>
      <c r="Z271" s="252"/>
      <c r="AA271" s="252"/>
      <c r="AB271" s="252"/>
      <c r="AC271" s="252"/>
      <c r="AD271" s="252"/>
      <c r="AE271" s="229">
        <f>IF(OR(AND(E271="Feb",OR(F271=2012,OR(F271=2016,OR(F271=2020,OR(F271=2024,OR(F271=2028,F271=2032)))))),AND(E271="Feb",OR(F271=2036,OR(F271=2040,F271=2044)))),29,VLOOKUP(E271,Lookup!$B$2:$C$13,2,FALSE))</f>
        <v>30</v>
      </c>
      <c r="AF271" s="495">
        <f t="shared" si="12"/>
        <v>0</v>
      </c>
      <c r="AG271" s="496"/>
      <c r="AI271" s="229">
        <f t="shared" si="15"/>
        <v>16</v>
      </c>
    </row>
    <row r="272" spans="2:35" s="212" customFormat="1" ht="12.75" hidden="1">
      <c r="B272" s="211"/>
      <c r="D272" s="228">
        <f t="shared" si="13"/>
        <v>16</v>
      </c>
      <c r="E272" s="217" t="str">
        <f>IF(E271="","",VLOOKUP(E271,Lookup!$A$2:$B$13,2,FALSE))</f>
        <v>Oct</v>
      </c>
      <c r="F272" s="218">
        <f t="shared" si="14"/>
        <v>1915</v>
      </c>
      <c r="G272" s="249"/>
      <c r="H272" s="249"/>
      <c r="I272" s="249"/>
      <c r="J272" s="249"/>
      <c r="K272" s="249"/>
      <c r="L272" s="249"/>
      <c r="M272" s="249"/>
      <c r="N272" s="249"/>
      <c r="O272" s="249"/>
      <c r="P272" s="249"/>
      <c r="Q272" s="252"/>
      <c r="R272" s="252"/>
      <c r="S272" s="252"/>
      <c r="T272" s="252"/>
      <c r="U272" s="252"/>
      <c r="V272" s="252"/>
      <c r="W272" s="252"/>
      <c r="X272" s="252"/>
      <c r="Y272" s="252"/>
      <c r="Z272" s="252"/>
      <c r="AA272" s="252"/>
      <c r="AB272" s="252"/>
      <c r="AC272" s="252"/>
      <c r="AD272" s="252"/>
      <c r="AE272" s="229">
        <f>IF(OR(AND(E272="Feb",OR(F272=2012,OR(F272=2016,OR(F272=2020,OR(F272=2024,OR(F272=2028,F272=2032)))))),AND(E272="Feb",OR(F272=2036,OR(F272=2040,F272=2044)))),29,VLOOKUP(E272,Lookup!$B$2:$C$13,2,FALSE))</f>
        <v>31</v>
      </c>
      <c r="AF272" s="495">
        <f t="shared" si="12"/>
        <v>0</v>
      </c>
      <c r="AG272" s="496"/>
      <c r="AI272" s="229">
        <f t="shared" si="15"/>
        <v>16</v>
      </c>
    </row>
    <row r="273" spans="2:35" s="212" customFormat="1" ht="12.75" hidden="1">
      <c r="B273" s="211"/>
      <c r="D273" s="228">
        <f t="shared" si="13"/>
        <v>16</v>
      </c>
      <c r="E273" s="217" t="str">
        <f>IF(E272="","",VLOOKUP(E272,Lookup!$A$2:$B$13,2,FALSE))</f>
        <v>Nov</v>
      </c>
      <c r="F273" s="218">
        <f t="shared" si="14"/>
        <v>1915</v>
      </c>
      <c r="G273" s="249"/>
      <c r="H273" s="249"/>
      <c r="I273" s="249"/>
      <c r="J273" s="249"/>
      <c r="K273" s="249"/>
      <c r="L273" s="249"/>
      <c r="M273" s="249"/>
      <c r="N273" s="249"/>
      <c r="O273" s="249"/>
      <c r="P273" s="249"/>
      <c r="Q273" s="252"/>
      <c r="R273" s="252"/>
      <c r="S273" s="252"/>
      <c r="T273" s="252"/>
      <c r="U273" s="252"/>
      <c r="V273" s="252"/>
      <c r="W273" s="252"/>
      <c r="X273" s="252"/>
      <c r="Y273" s="252"/>
      <c r="Z273" s="252"/>
      <c r="AA273" s="252"/>
      <c r="AB273" s="252"/>
      <c r="AC273" s="252"/>
      <c r="AD273" s="252"/>
      <c r="AE273" s="229">
        <f>IF(OR(AND(E273="Feb",OR(F273=2012,OR(F273=2016,OR(F273=2020,OR(F273=2024,OR(F273=2028,F273=2032)))))),AND(E273="Feb",OR(F273=2036,OR(F273=2040,F273=2044)))),29,VLOOKUP(E273,Lookup!$B$2:$C$13,2,FALSE))</f>
        <v>30</v>
      </c>
      <c r="AF273" s="495">
        <f t="shared" si="12"/>
        <v>0</v>
      </c>
      <c r="AG273" s="496"/>
      <c r="AI273" s="229">
        <f t="shared" si="15"/>
        <v>16</v>
      </c>
    </row>
    <row r="274" spans="2:35" s="212" customFormat="1" ht="13.5" hidden="1" thickBot="1">
      <c r="B274" s="211"/>
      <c r="D274" s="230">
        <f t="shared" si="13"/>
        <v>16</v>
      </c>
      <c r="E274" s="231" t="str">
        <f>IF(E273="","",VLOOKUP(E273,Lookup!$A$2:$B$13,2,FALSE))</f>
        <v>Dec</v>
      </c>
      <c r="F274" s="232">
        <f t="shared" si="14"/>
        <v>1915</v>
      </c>
      <c r="G274" s="256"/>
      <c r="H274" s="256"/>
      <c r="I274" s="256"/>
      <c r="J274" s="256"/>
      <c r="K274" s="256"/>
      <c r="L274" s="256"/>
      <c r="M274" s="256"/>
      <c r="N274" s="256"/>
      <c r="O274" s="256"/>
      <c r="P274" s="256"/>
      <c r="Q274" s="257"/>
      <c r="R274" s="257"/>
      <c r="S274" s="257"/>
      <c r="T274" s="257"/>
      <c r="U274" s="257"/>
      <c r="V274" s="257"/>
      <c r="W274" s="257"/>
      <c r="X274" s="257"/>
      <c r="Y274" s="257"/>
      <c r="Z274" s="257"/>
      <c r="AA274" s="257"/>
      <c r="AB274" s="257"/>
      <c r="AC274" s="257"/>
      <c r="AD274" s="257"/>
      <c r="AE274" s="233">
        <f>IF(OR(AND(E274="Feb",OR(F274=2012,OR(F274=2016,OR(F274=2020,OR(F274=2024,OR(F274=2028,F274=2032)))))),AND(E274="Feb",OR(F274=2036,OR(F274=2040,F274=2044)))),29,VLOOKUP(E274,Lookup!$B$2:$C$13,2,FALSE))</f>
        <v>31</v>
      </c>
      <c r="AF274" s="531">
        <f t="shared" si="12"/>
        <v>0</v>
      </c>
      <c r="AG274" s="532"/>
      <c r="AI274" s="233">
        <f t="shared" si="15"/>
        <v>16</v>
      </c>
    </row>
    <row r="275" spans="2:35" s="212" customFormat="1" ht="12.75" hidden="1">
      <c r="B275" s="211"/>
      <c r="D275" s="213">
        <f t="shared" si="13"/>
        <v>17</v>
      </c>
      <c r="E275" s="234" t="str">
        <f>IF(E274="","",VLOOKUP(E274,Lookup!$A$2:$B$13,2,FALSE))</f>
        <v>Jan</v>
      </c>
      <c r="F275" s="235">
        <f t="shared" si="14"/>
        <v>1916</v>
      </c>
      <c r="G275" s="248"/>
      <c r="H275" s="248"/>
      <c r="I275" s="248"/>
      <c r="J275" s="248"/>
      <c r="K275" s="248"/>
      <c r="L275" s="248"/>
      <c r="M275" s="248"/>
      <c r="N275" s="248"/>
      <c r="O275" s="248"/>
      <c r="P275" s="248"/>
      <c r="Q275" s="251"/>
      <c r="R275" s="251"/>
      <c r="S275" s="251"/>
      <c r="T275" s="251"/>
      <c r="U275" s="251"/>
      <c r="V275" s="251"/>
      <c r="W275" s="251"/>
      <c r="X275" s="251"/>
      <c r="Y275" s="251"/>
      <c r="Z275" s="251"/>
      <c r="AA275" s="251"/>
      <c r="AB275" s="251"/>
      <c r="AC275" s="251"/>
      <c r="AD275" s="251"/>
      <c r="AE275" s="215">
        <f>IF(OR(AND(E275="Feb",OR(F275=2012,OR(F275=2016,OR(F275=2020,OR(F275=2024,OR(F275=2028,F275=2032)))))),AND(E275="Feb",OR(F275=2036,OR(F275=2040,F275=2044)))),29,VLOOKUP(E275,Lookup!$B$2:$C$13,2,FALSE))</f>
        <v>31</v>
      </c>
      <c r="AF275" s="528">
        <f aca="true" t="shared" si="16" ref="AF275:AF338">SUM(G275:AD275)*AE275</f>
        <v>0</v>
      </c>
      <c r="AG275" s="529"/>
      <c r="AI275" s="215">
        <f>+D275</f>
        <v>17</v>
      </c>
    </row>
    <row r="276" spans="2:35" s="212" customFormat="1" ht="12.75" hidden="1">
      <c r="B276" s="211"/>
      <c r="D276" s="216">
        <f t="shared" si="13"/>
        <v>17</v>
      </c>
      <c r="E276" s="217" t="str">
        <f>IF(E275="","",VLOOKUP(E275,Lookup!$A$2:$B$13,2,FALSE))</f>
        <v>Feb</v>
      </c>
      <c r="F276" s="218">
        <f t="shared" si="14"/>
        <v>1916</v>
      </c>
      <c r="G276" s="249"/>
      <c r="H276" s="249"/>
      <c r="I276" s="249"/>
      <c r="J276" s="249"/>
      <c r="K276" s="249"/>
      <c r="L276" s="249"/>
      <c r="M276" s="249"/>
      <c r="N276" s="249"/>
      <c r="O276" s="249"/>
      <c r="P276" s="249"/>
      <c r="Q276" s="252"/>
      <c r="R276" s="252"/>
      <c r="S276" s="252"/>
      <c r="T276" s="252"/>
      <c r="U276" s="252"/>
      <c r="V276" s="252"/>
      <c r="W276" s="252"/>
      <c r="X276" s="252"/>
      <c r="Y276" s="252"/>
      <c r="Z276" s="252"/>
      <c r="AA276" s="252"/>
      <c r="AB276" s="252"/>
      <c r="AC276" s="252"/>
      <c r="AD276" s="252"/>
      <c r="AE276" s="219">
        <f>IF(OR(AND(E276="Feb",OR(F276=2012,OR(F276=2016,OR(F276=2020,OR(F276=2024,OR(F276=2028,F276=2032)))))),AND(E276="Feb",OR(F276=2036,OR(F276=2040,F276=2044)))),29,VLOOKUP(E276,Lookup!$B$2:$C$13,2,FALSE))</f>
        <v>28</v>
      </c>
      <c r="AF276" s="495">
        <f t="shared" si="16"/>
        <v>0</v>
      </c>
      <c r="AG276" s="496"/>
      <c r="AI276" s="219">
        <f t="shared" si="15"/>
        <v>17</v>
      </c>
    </row>
    <row r="277" spans="2:35" s="212" customFormat="1" ht="12.75" hidden="1">
      <c r="B277" s="211"/>
      <c r="D277" s="216">
        <f t="shared" si="13"/>
        <v>17</v>
      </c>
      <c r="E277" s="217" t="str">
        <f>IF(E276="","",VLOOKUP(E276,Lookup!$A$2:$B$13,2,FALSE))</f>
        <v>Mar</v>
      </c>
      <c r="F277" s="218">
        <f t="shared" si="14"/>
        <v>1916</v>
      </c>
      <c r="G277" s="249"/>
      <c r="H277" s="249"/>
      <c r="I277" s="249"/>
      <c r="J277" s="249"/>
      <c r="K277" s="249"/>
      <c r="L277" s="249"/>
      <c r="M277" s="249"/>
      <c r="N277" s="249"/>
      <c r="O277" s="249"/>
      <c r="P277" s="249"/>
      <c r="Q277" s="252"/>
      <c r="R277" s="252"/>
      <c r="S277" s="252"/>
      <c r="T277" s="252"/>
      <c r="U277" s="252"/>
      <c r="V277" s="252"/>
      <c r="W277" s="252"/>
      <c r="X277" s="252"/>
      <c r="Y277" s="252"/>
      <c r="Z277" s="252"/>
      <c r="AA277" s="252"/>
      <c r="AB277" s="252"/>
      <c r="AC277" s="252"/>
      <c r="AD277" s="252"/>
      <c r="AE277" s="219">
        <f>IF(OR(AND(E277="Feb",OR(F277=2012,OR(F277=2016,OR(F277=2020,OR(F277=2024,OR(F277=2028,F277=2032)))))),AND(E277="Feb",OR(F277=2036,OR(F277=2040,F277=2044)))),29,VLOOKUP(E277,Lookup!$B$2:$C$13,2,FALSE))</f>
        <v>31</v>
      </c>
      <c r="AF277" s="495">
        <f t="shared" si="16"/>
        <v>0</v>
      </c>
      <c r="AG277" s="496"/>
      <c r="AI277" s="219">
        <f t="shared" si="15"/>
        <v>17</v>
      </c>
    </row>
    <row r="278" spans="2:35" s="212" customFormat="1" ht="12.75" hidden="1">
      <c r="B278" s="211"/>
      <c r="D278" s="216">
        <f t="shared" si="13"/>
        <v>17</v>
      </c>
      <c r="E278" s="217" t="str">
        <f>IF(E277="","",VLOOKUP(E277,Lookup!$A$2:$B$13,2,FALSE))</f>
        <v>Apr</v>
      </c>
      <c r="F278" s="218">
        <f t="shared" si="14"/>
        <v>1916</v>
      </c>
      <c r="G278" s="249"/>
      <c r="H278" s="249"/>
      <c r="I278" s="249"/>
      <c r="J278" s="249"/>
      <c r="K278" s="249"/>
      <c r="L278" s="249"/>
      <c r="M278" s="249"/>
      <c r="N278" s="249"/>
      <c r="O278" s="249"/>
      <c r="P278" s="249"/>
      <c r="Q278" s="252"/>
      <c r="R278" s="252"/>
      <c r="S278" s="252"/>
      <c r="T278" s="252"/>
      <c r="U278" s="252"/>
      <c r="V278" s="252"/>
      <c r="W278" s="252"/>
      <c r="X278" s="252"/>
      <c r="Y278" s="252"/>
      <c r="Z278" s="252"/>
      <c r="AA278" s="252"/>
      <c r="AB278" s="252"/>
      <c r="AC278" s="252"/>
      <c r="AD278" s="252"/>
      <c r="AE278" s="219">
        <f>IF(OR(AND(E278="Feb",OR(F278=2012,OR(F278=2016,OR(F278=2020,OR(F278=2024,OR(F278=2028,F278=2032)))))),AND(E278="Feb",OR(F278=2036,OR(F278=2040,F278=2044)))),29,VLOOKUP(E278,Lookup!$B$2:$C$13,2,FALSE))</f>
        <v>30</v>
      </c>
      <c r="AF278" s="495">
        <f t="shared" si="16"/>
        <v>0</v>
      </c>
      <c r="AG278" s="496"/>
      <c r="AI278" s="219">
        <f t="shared" si="15"/>
        <v>17</v>
      </c>
    </row>
    <row r="279" spans="2:35" s="212" customFormat="1" ht="12.75" hidden="1">
      <c r="B279" s="211"/>
      <c r="D279" s="216">
        <f t="shared" si="13"/>
        <v>17</v>
      </c>
      <c r="E279" s="217" t="str">
        <f>IF(E278="","",VLOOKUP(E278,Lookup!$A$2:$B$13,2,FALSE))</f>
        <v>May</v>
      </c>
      <c r="F279" s="218">
        <f t="shared" si="14"/>
        <v>1916</v>
      </c>
      <c r="G279" s="249"/>
      <c r="H279" s="249"/>
      <c r="I279" s="249"/>
      <c r="J279" s="249"/>
      <c r="K279" s="249"/>
      <c r="L279" s="249"/>
      <c r="M279" s="249"/>
      <c r="N279" s="249"/>
      <c r="O279" s="249"/>
      <c r="P279" s="249"/>
      <c r="Q279" s="252"/>
      <c r="R279" s="252"/>
      <c r="S279" s="252"/>
      <c r="T279" s="252"/>
      <c r="U279" s="252"/>
      <c r="V279" s="252"/>
      <c r="W279" s="252"/>
      <c r="X279" s="252"/>
      <c r="Y279" s="252"/>
      <c r="Z279" s="252"/>
      <c r="AA279" s="252"/>
      <c r="AB279" s="252"/>
      <c r="AC279" s="252"/>
      <c r="AD279" s="252"/>
      <c r="AE279" s="219">
        <f>IF(OR(AND(E279="Feb",OR(F279=2012,OR(F279=2016,OR(F279=2020,OR(F279=2024,OR(F279=2028,F279=2032)))))),AND(E279="Feb",OR(F279=2036,OR(F279=2040,F279=2044)))),29,VLOOKUP(E279,Lookup!$B$2:$C$13,2,FALSE))</f>
        <v>31</v>
      </c>
      <c r="AF279" s="495">
        <f t="shared" si="16"/>
        <v>0</v>
      </c>
      <c r="AG279" s="496"/>
      <c r="AI279" s="219">
        <f t="shared" si="15"/>
        <v>17</v>
      </c>
    </row>
    <row r="280" spans="2:35" s="212" customFormat="1" ht="12.75" hidden="1">
      <c r="B280" s="211"/>
      <c r="D280" s="216">
        <f t="shared" si="13"/>
        <v>17</v>
      </c>
      <c r="E280" s="217" t="str">
        <f>IF(E279="","",VLOOKUP(E279,Lookup!$A$2:$B$13,2,FALSE))</f>
        <v>Jun</v>
      </c>
      <c r="F280" s="218">
        <f t="shared" si="14"/>
        <v>1916</v>
      </c>
      <c r="G280" s="249"/>
      <c r="H280" s="249"/>
      <c r="I280" s="249"/>
      <c r="J280" s="249"/>
      <c r="K280" s="249"/>
      <c r="L280" s="249"/>
      <c r="M280" s="249"/>
      <c r="N280" s="249"/>
      <c r="O280" s="249"/>
      <c r="P280" s="249"/>
      <c r="Q280" s="252"/>
      <c r="R280" s="252"/>
      <c r="S280" s="252"/>
      <c r="T280" s="252"/>
      <c r="U280" s="252"/>
      <c r="V280" s="252"/>
      <c r="W280" s="252"/>
      <c r="X280" s="252"/>
      <c r="Y280" s="252"/>
      <c r="Z280" s="252"/>
      <c r="AA280" s="252"/>
      <c r="AB280" s="252"/>
      <c r="AC280" s="252"/>
      <c r="AD280" s="252"/>
      <c r="AE280" s="219">
        <f>IF(OR(AND(E280="Feb",OR(F280=2012,OR(F280=2016,OR(F280=2020,OR(F280=2024,OR(F280=2028,F280=2032)))))),AND(E280="Feb",OR(F280=2036,OR(F280=2040,F280=2044)))),29,VLOOKUP(E280,Lookup!$B$2:$C$13,2,FALSE))</f>
        <v>30</v>
      </c>
      <c r="AF280" s="495">
        <f t="shared" si="16"/>
        <v>0</v>
      </c>
      <c r="AG280" s="496"/>
      <c r="AI280" s="219">
        <f t="shared" si="15"/>
        <v>17</v>
      </c>
    </row>
    <row r="281" spans="2:35" s="212" customFormat="1" ht="12.75" hidden="1">
      <c r="B281" s="211"/>
      <c r="D281" s="216">
        <f t="shared" si="13"/>
        <v>17</v>
      </c>
      <c r="E281" s="217" t="str">
        <f>IF(E280="","",VLOOKUP(E280,Lookup!$A$2:$B$13,2,FALSE))</f>
        <v>Jul</v>
      </c>
      <c r="F281" s="218">
        <f t="shared" si="14"/>
        <v>1916</v>
      </c>
      <c r="G281" s="249"/>
      <c r="H281" s="249"/>
      <c r="I281" s="249"/>
      <c r="J281" s="249"/>
      <c r="K281" s="249"/>
      <c r="L281" s="249"/>
      <c r="M281" s="249"/>
      <c r="N281" s="249"/>
      <c r="O281" s="249"/>
      <c r="P281" s="249"/>
      <c r="Q281" s="252"/>
      <c r="R281" s="252"/>
      <c r="S281" s="252"/>
      <c r="T281" s="252"/>
      <c r="U281" s="252"/>
      <c r="V281" s="252"/>
      <c r="W281" s="252"/>
      <c r="X281" s="252"/>
      <c r="Y281" s="252"/>
      <c r="Z281" s="252"/>
      <c r="AA281" s="252"/>
      <c r="AB281" s="252"/>
      <c r="AC281" s="252"/>
      <c r="AD281" s="252"/>
      <c r="AE281" s="219">
        <f>IF(OR(AND(E281="Feb",OR(F281=2012,OR(F281=2016,OR(F281=2020,OR(F281=2024,OR(F281=2028,F281=2032)))))),AND(E281="Feb",OR(F281=2036,OR(F281=2040,F281=2044)))),29,VLOOKUP(E281,Lookup!$B$2:$C$13,2,FALSE))</f>
        <v>31</v>
      </c>
      <c r="AF281" s="495">
        <f t="shared" si="16"/>
        <v>0</v>
      </c>
      <c r="AG281" s="496"/>
      <c r="AI281" s="219">
        <f t="shared" si="15"/>
        <v>17</v>
      </c>
    </row>
    <row r="282" spans="2:35" s="212" customFormat="1" ht="12.75" hidden="1">
      <c r="B282" s="211"/>
      <c r="D282" s="216">
        <f t="shared" si="13"/>
        <v>17</v>
      </c>
      <c r="E282" s="217" t="str">
        <f>IF(E281="","",VLOOKUP(E281,Lookup!$A$2:$B$13,2,FALSE))</f>
        <v>Aug</v>
      </c>
      <c r="F282" s="218">
        <f t="shared" si="14"/>
        <v>1916</v>
      </c>
      <c r="G282" s="249"/>
      <c r="H282" s="249"/>
      <c r="I282" s="249"/>
      <c r="J282" s="249"/>
      <c r="K282" s="249"/>
      <c r="L282" s="249"/>
      <c r="M282" s="249"/>
      <c r="N282" s="249"/>
      <c r="O282" s="249"/>
      <c r="P282" s="249"/>
      <c r="Q282" s="252"/>
      <c r="R282" s="252"/>
      <c r="S282" s="252"/>
      <c r="T282" s="252"/>
      <c r="U282" s="252"/>
      <c r="V282" s="252"/>
      <c r="W282" s="252"/>
      <c r="X282" s="252"/>
      <c r="Y282" s="252"/>
      <c r="Z282" s="252"/>
      <c r="AA282" s="252"/>
      <c r="AB282" s="252"/>
      <c r="AC282" s="252"/>
      <c r="AD282" s="252"/>
      <c r="AE282" s="219">
        <f>IF(OR(AND(E282="Feb",OR(F282=2012,OR(F282=2016,OR(F282=2020,OR(F282=2024,OR(F282=2028,F282=2032)))))),AND(E282="Feb",OR(F282=2036,OR(F282=2040,F282=2044)))),29,VLOOKUP(E282,Lookup!$B$2:$C$13,2,FALSE))</f>
        <v>31</v>
      </c>
      <c r="AF282" s="495">
        <f t="shared" si="16"/>
        <v>0</v>
      </c>
      <c r="AG282" s="496"/>
      <c r="AI282" s="219">
        <f t="shared" si="15"/>
        <v>17</v>
      </c>
    </row>
    <row r="283" spans="2:35" s="212" customFormat="1" ht="12.75" hidden="1">
      <c r="B283" s="211"/>
      <c r="D283" s="216">
        <f t="shared" si="13"/>
        <v>17</v>
      </c>
      <c r="E283" s="217" t="str">
        <f>IF(E282="","",VLOOKUP(E282,Lookup!$A$2:$B$13,2,FALSE))</f>
        <v>Sep</v>
      </c>
      <c r="F283" s="218">
        <f t="shared" si="14"/>
        <v>1916</v>
      </c>
      <c r="G283" s="249"/>
      <c r="H283" s="249"/>
      <c r="I283" s="249"/>
      <c r="J283" s="249"/>
      <c r="K283" s="249"/>
      <c r="L283" s="249"/>
      <c r="M283" s="249"/>
      <c r="N283" s="249"/>
      <c r="O283" s="249"/>
      <c r="P283" s="249"/>
      <c r="Q283" s="252"/>
      <c r="R283" s="252"/>
      <c r="S283" s="252"/>
      <c r="T283" s="252"/>
      <c r="U283" s="252"/>
      <c r="V283" s="252"/>
      <c r="W283" s="252"/>
      <c r="X283" s="252"/>
      <c r="Y283" s="252"/>
      <c r="Z283" s="252"/>
      <c r="AA283" s="252"/>
      <c r="AB283" s="252"/>
      <c r="AC283" s="252"/>
      <c r="AD283" s="252"/>
      <c r="AE283" s="219">
        <f>IF(OR(AND(E283="Feb",OR(F283=2012,OR(F283=2016,OR(F283=2020,OR(F283=2024,OR(F283=2028,F283=2032)))))),AND(E283="Feb",OR(F283=2036,OR(F283=2040,F283=2044)))),29,VLOOKUP(E283,Lookup!$B$2:$C$13,2,FALSE))</f>
        <v>30</v>
      </c>
      <c r="AF283" s="495">
        <f t="shared" si="16"/>
        <v>0</v>
      </c>
      <c r="AG283" s="496"/>
      <c r="AI283" s="219">
        <f t="shared" si="15"/>
        <v>17</v>
      </c>
    </row>
    <row r="284" spans="2:35" s="212" customFormat="1" ht="12.75" hidden="1">
      <c r="B284" s="211"/>
      <c r="D284" s="216">
        <f t="shared" si="13"/>
        <v>17</v>
      </c>
      <c r="E284" s="217" t="str">
        <f>IF(E283="","",VLOOKUP(E283,Lookup!$A$2:$B$13,2,FALSE))</f>
        <v>Oct</v>
      </c>
      <c r="F284" s="218">
        <f t="shared" si="14"/>
        <v>1916</v>
      </c>
      <c r="G284" s="249"/>
      <c r="H284" s="249"/>
      <c r="I284" s="249"/>
      <c r="J284" s="249"/>
      <c r="K284" s="249"/>
      <c r="L284" s="249"/>
      <c r="M284" s="249"/>
      <c r="N284" s="249"/>
      <c r="O284" s="249"/>
      <c r="P284" s="249"/>
      <c r="Q284" s="252"/>
      <c r="R284" s="252"/>
      <c r="S284" s="252"/>
      <c r="T284" s="252"/>
      <c r="U284" s="252"/>
      <c r="V284" s="252"/>
      <c r="W284" s="252"/>
      <c r="X284" s="252"/>
      <c r="Y284" s="252"/>
      <c r="Z284" s="252"/>
      <c r="AA284" s="252"/>
      <c r="AB284" s="252"/>
      <c r="AC284" s="252"/>
      <c r="AD284" s="252"/>
      <c r="AE284" s="219">
        <f>IF(OR(AND(E284="Feb",OR(F284=2012,OR(F284=2016,OR(F284=2020,OR(F284=2024,OR(F284=2028,F284=2032)))))),AND(E284="Feb",OR(F284=2036,OR(F284=2040,F284=2044)))),29,VLOOKUP(E284,Lookup!$B$2:$C$13,2,FALSE))</f>
        <v>31</v>
      </c>
      <c r="AF284" s="495">
        <f t="shared" si="16"/>
        <v>0</v>
      </c>
      <c r="AG284" s="496"/>
      <c r="AI284" s="219">
        <f t="shared" si="15"/>
        <v>17</v>
      </c>
    </row>
    <row r="285" spans="2:35" s="212" customFormat="1" ht="12.75" hidden="1">
      <c r="B285" s="211"/>
      <c r="D285" s="216">
        <f t="shared" si="13"/>
        <v>17</v>
      </c>
      <c r="E285" s="217" t="str">
        <f>IF(E284="","",VLOOKUP(E284,Lookup!$A$2:$B$13,2,FALSE))</f>
        <v>Nov</v>
      </c>
      <c r="F285" s="218">
        <f t="shared" si="14"/>
        <v>1916</v>
      </c>
      <c r="G285" s="249"/>
      <c r="H285" s="249"/>
      <c r="I285" s="249"/>
      <c r="J285" s="249"/>
      <c r="K285" s="249"/>
      <c r="L285" s="249"/>
      <c r="M285" s="249"/>
      <c r="N285" s="249"/>
      <c r="O285" s="249"/>
      <c r="P285" s="249"/>
      <c r="Q285" s="252"/>
      <c r="R285" s="252"/>
      <c r="S285" s="252"/>
      <c r="T285" s="252"/>
      <c r="U285" s="252"/>
      <c r="V285" s="252"/>
      <c r="W285" s="252"/>
      <c r="X285" s="252"/>
      <c r="Y285" s="252"/>
      <c r="Z285" s="252"/>
      <c r="AA285" s="252"/>
      <c r="AB285" s="252"/>
      <c r="AC285" s="252"/>
      <c r="AD285" s="252"/>
      <c r="AE285" s="219">
        <f>IF(OR(AND(E285="Feb",OR(F285=2012,OR(F285=2016,OR(F285=2020,OR(F285=2024,OR(F285=2028,F285=2032)))))),AND(E285="Feb",OR(F285=2036,OR(F285=2040,F285=2044)))),29,VLOOKUP(E285,Lookup!$B$2:$C$13,2,FALSE))</f>
        <v>30</v>
      </c>
      <c r="AF285" s="495">
        <f t="shared" si="16"/>
        <v>0</v>
      </c>
      <c r="AG285" s="496"/>
      <c r="AI285" s="219">
        <f t="shared" si="15"/>
        <v>17</v>
      </c>
    </row>
    <row r="286" spans="2:35" s="212" customFormat="1" ht="13.5" hidden="1" thickBot="1">
      <c r="B286" s="211"/>
      <c r="D286" s="220">
        <f t="shared" si="13"/>
        <v>17</v>
      </c>
      <c r="E286" s="221" t="str">
        <f>IF(E285="","",VLOOKUP(E285,Lookup!$A$2:$B$13,2,FALSE))</f>
        <v>Dec</v>
      </c>
      <c r="F286" s="222">
        <f t="shared" si="14"/>
        <v>1916</v>
      </c>
      <c r="G286" s="250"/>
      <c r="H286" s="250"/>
      <c r="I286" s="250"/>
      <c r="J286" s="250"/>
      <c r="K286" s="250"/>
      <c r="L286" s="250"/>
      <c r="M286" s="250"/>
      <c r="N286" s="250"/>
      <c r="O286" s="250"/>
      <c r="P286" s="250"/>
      <c r="Q286" s="253"/>
      <c r="R286" s="253"/>
      <c r="S286" s="253"/>
      <c r="T286" s="253"/>
      <c r="U286" s="253"/>
      <c r="V286" s="253"/>
      <c r="W286" s="253"/>
      <c r="X286" s="253"/>
      <c r="Y286" s="253"/>
      <c r="Z286" s="253"/>
      <c r="AA286" s="253"/>
      <c r="AB286" s="253"/>
      <c r="AC286" s="253"/>
      <c r="AD286" s="253"/>
      <c r="AE286" s="223">
        <f>IF(OR(AND(E286="Feb",OR(F286=2012,OR(F286=2016,OR(F286=2020,OR(F286=2024,OR(F286=2028,F286=2032)))))),AND(E286="Feb",OR(F286=2036,OR(F286=2040,F286=2044)))),29,VLOOKUP(E286,Lookup!$B$2:$C$13,2,FALSE))</f>
        <v>31</v>
      </c>
      <c r="AF286" s="522">
        <f t="shared" si="16"/>
        <v>0</v>
      </c>
      <c r="AG286" s="523"/>
      <c r="AI286" s="223">
        <f t="shared" si="15"/>
        <v>17</v>
      </c>
    </row>
    <row r="287" spans="2:35" s="212" customFormat="1" ht="12.75" hidden="1">
      <c r="B287" s="211"/>
      <c r="D287" s="224">
        <f t="shared" si="13"/>
        <v>18</v>
      </c>
      <c r="E287" s="225" t="str">
        <f>IF(E286="","",VLOOKUP(E286,Lookup!$A$2:$B$13,2,FALSE))</f>
        <v>Jan</v>
      </c>
      <c r="F287" s="226">
        <f t="shared" si="14"/>
        <v>1917</v>
      </c>
      <c r="G287" s="254"/>
      <c r="H287" s="254"/>
      <c r="I287" s="254"/>
      <c r="J287" s="254"/>
      <c r="K287" s="254"/>
      <c r="L287" s="254"/>
      <c r="M287" s="254"/>
      <c r="N287" s="254"/>
      <c r="O287" s="254"/>
      <c r="P287" s="254"/>
      <c r="Q287" s="255"/>
      <c r="R287" s="255"/>
      <c r="S287" s="255"/>
      <c r="T287" s="255"/>
      <c r="U287" s="255"/>
      <c r="V287" s="255"/>
      <c r="W287" s="255"/>
      <c r="X287" s="255"/>
      <c r="Y287" s="255"/>
      <c r="Z287" s="255"/>
      <c r="AA287" s="255"/>
      <c r="AB287" s="255"/>
      <c r="AC287" s="255"/>
      <c r="AD287" s="255"/>
      <c r="AE287" s="227">
        <f>IF(OR(AND(E287="Feb",OR(F287=2012,OR(F287=2016,OR(F287=2020,OR(F287=2024,OR(F287=2028,F287=2032)))))),AND(E287="Feb",OR(F287=2036,OR(F287=2040,F287=2044)))),29,VLOOKUP(E287,Lookup!$B$2:$C$13,2,FALSE))</f>
        <v>31</v>
      </c>
      <c r="AF287" s="502">
        <f t="shared" si="16"/>
        <v>0</v>
      </c>
      <c r="AG287" s="503"/>
      <c r="AI287" s="227">
        <f t="shared" si="15"/>
        <v>18</v>
      </c>
    </row>
    <row r="288" spans="2:35" s="212" customFormat="1" ht="12.75" hidden="1">
      <c r="B288" s="211"/>
      <c r="D288" s="228">
        <f aca="true" t="shared" si="17" ref="D288:D351">+D276+1</f>
        <v>18</v>
      </c>
      <c r="E288" s="217" t="str">
        <f>IF(E287="","",VLOOKUP(E287,Lookup!$A$2:$B$13,2,FALSE))</f>
        <v>Feb</v>
      </c>
      <c r="F288" s="218">
        <f aca="true" t="shared" si="18" ref="F288:F311">IF(E287=0,"",IF(E287="Dec",F287+1,F287))</f>
        <v>1917</v>
      </c>
      <c r="G288" s="249"/>
      <c r="H288" s="249"/>
      <c r="I288" s="249"/>
      <c r="J288" s="249"/>
      <c r="K288" s="249"/>
      <c r="L288" s="249"/>
      <c r="M288" s="249"/>
      <c r="N288" s="249"/>
      <c r="O288" s="249"/>
      <c r="P288" s="249"/>
      <c r="Q288" s="252"/>
      <c r="R288" s="252"/>
      <c r="S288" s="252"/>
      <c r="T288" s="252"/>
      <c r="U288" s="252"/>
      <c r="V288" s="252"/>
      <c r="W288" s="252"/>
      <c r="X288" s="252"/>
      <c r="Y288" s="252"/>
      <c r="Z288" s="252"/>
      <c r="AA288" s="252"/>
      <c r="AB288" s="252"/>
      <c r="AC288" s="252"/>
      <c r="AD288" s="252"/>
      <c r="AE288" s="229">
        <f>IF(OR(AND(E288="Feb",OR(F288=2012,OR(F288=2016,OR(F288=2020,OR(F288=2024,OR(F288=2028,F288=2032)))))),AND(E288="Feb",OR(F288=2036,OR(F288=2040,F288=2044)))),29,VLOOKUP(E288,Lookup!$B$2:$C$13,2,FALSE))</f>
        <v>28</v>
      </c>
      <c r="AF288" s="495">
        <f t="shared" si="16"/>
        <v>0</v>
      </c>
      <c r="AG288" s="496"/>
      <c r="AI288" s="229">
        <f t="shared" si="15"/>
        <v>18</v>
      </c>
    </row>
    <row r="289" spans="2:35" s="212" customFormat="1" ht="12.75" hidden="1">
      <c r="B289" s="211"/>
      <c r="D289" s="228">
        <f t="shared" si="17"/>
        <v>18</v>
      </c>
      <c r="E289" s="217" t="str">
        <f>IF(E288="","",VLOOKUP(E288,Lookup!$A$2:$B$13,2,FALSE))</f>
        <v>Mar</v>
      </c>
      <c r="F289" s="218">
        <f t="shared" si="18"/>
        <v>1917</v>
      </c>
      <c r="G289" s="249"/>
      <c r="H289" s="249"/>
      <c r="I289" s="249"/>
      <c r="J289" s="249"/>
      <c r="K289" s="249"/>
      <c r="L289" s="249"/>
      <c r="M289" s="249"/>
      <c r="N289" s="249"/>
      <c r="O289" s="249"/>
      <c r="P289" s="249"/>
      <c r="Q289" s="252"/>
      <c r="R289" s="252"/>
      <c r="S289" s="252"/>
      <c r="T289" s="252"/>
      <c r="U289" s="252"/>
      <c r="V289" s="252"/>
      <c r="W289" s="252"/>
      <c r="X289" s="252"/>
      <c r="Y289" s="252"/>
      <c r="Z289" s="252"/>
      <c r="AA289" s="252"/>
      <c r="AB289" s="252"/>
      <c r="AC289" s="252"/>
      <c r="AD289" s="252"/>
      <c r="AE289" s="229">
        <f>IF(OR(AND(E289="Feb",OR(F289=2012,OR(F289=2016,OR(F289=2020,OR(F289=2024,OR(F289=2028,F289=2032)))))),AND(E289="Feb",OR(F289=2036,OR(F289=2040,F289=2044)))),29,VLOOKUP(E289,Lookup!$B$2:$C$13,2,FALSE))</f>
        <v>31</v>
      </c>
      <c r="AF289" s="495">
        <f t="shared" si="16"/>
        <v>0</v>
      </c>
      <c r="AG289" s="496"/>
      <c r="AI289" s="229">
        <f t="shared" si="15"/>
        <v>18</v>
      </c>
    </row>
    <row r="290" spans="2:35" s="212" customFormat="1" ht="12.75" hidden="1">
      <c r="B290" s="211"/>
      <c r="D290" s="228">
        <f t="shared" si="17"/>
        <v>18</v>
      </c>
      <c r="E290" s="217" t="str">
        <f>IF(E289="","",VLOOKUP(E289,Lookup!$A$2:$B$13,2,FALSE))</f>
        <v>Apr</v>
      </c>
      <c r="F290" s="218">
        <f t="shared" si="18"/>
        <v>1917</v>
      </c>
      <c r="G290" s="249"/>
      <c r="H290" s="249"/>
      <c r="I290" s="249"/>
      <c r="J290" s="249"/>
      <c r="K290" s="249"/>
      <c r="L290" s="249"/>
      <c r="M290" s="249"/>
      <c r="N290" s="249"/>
      <c r="O290" s="249"/>
      <c r="P290" s="249"/>
      <c r="Q290" s="252"/>
      <c r="R290" s="252"/>
      <c r="S290" s="252"/>
      <c r="T290" s="252"/>
      <c r="U290" s="252"/>
      <c r="V290" s="252"/>
      <c r="W290" s="252"/>
      <c r="X290" s="252"/>
      <c r="Y290" s="252"/>
      <c r="Z290" s="252"/>
      <c r="AA290" s="252"/>
      <c r="AB290" s="252"/>
      <c r="AC290" s="252"/>
      <c r="AD290" s="252"/>
      <c r="AE290" s="229">
        <f>IF(OR(AND(E290="Feb",OR(F290=2012,OR(F290=2016,OR(F290=2020,OR(F290=2024,OR(F290=2028,F290=2032)))))),AND(E290="Feb",OR(F290=2036,OR(F290=2040,F290=2044)))),29,VLOOKUP(E290,Lookup!$B$2:$C$13,2,FALSE))</f>
        <v>30</v>
      </c>
      <c r="AF290" s="495">
        <f t="shared" si="16"/>
        <v>0</v>
      </c>
      <c r="AG290" s="496"/>
      <c r="AI290" s="229">
        <f t="shared" si="15"/>
        <v>18</v>
      </c>
    </row>
    <row r="291" spans="2:35" s="212" customFormat="1" ht="12.75" hidden="1">
      <c r="B291" s="211"/>
      <c r="D291" s="228">
        <f t="shared" si="17"/>
        <v>18</v>
      </c>
      <c r="E291" s="217" t="str">
        <f>IF(E290="","",VLOOKUP(E290,Lookup!$A$2:$B$13,2,FALSE))</f>
        <v>May</v>
      </c>
      <c r="F291" s="218">
        <f t="shared" si="18"/>
        <v>1917</v>
      </c>
      <c r="G291" s="249"/>
      <c r="H291" s="249"/>
      <c r="I291" s="249"/>
      <c r="J291" s="249"/>
      <c r="K291" s="249"/>
      <c r="L291" s="249"/>
      <c r="M291" s="249"/>
      <c r="N291" s="249"/>
      <c r="O291" s="249"/>
      <c r="P291" s="249"/>
      <c r="Q291" s="252"/>
      <c r="R291" s="252"/>
      <c r="S291" s="252"/>
      <c r="T291" s="252"/>
      <c r="U291" s="252"/>
      <c r="V291" s="252"/>
      <c r="W291" s="252"/>
      <c r="X291" s="252"/>
      <c r="Y291" s="252"/>
      <c r="Z291" s="252"/>
      <c r="AA291" s="252"/>
      <c r="AB291" s="252"/>
      <c r="AC291" s="252"/>
      <c r="AD291" s="252"/>
      <c r="AE291" s="229">
        <f>IF(OR(AND(E291="Feb",OR(F291=2012,OR(F291=2016,OR(F291=2020,OR(F291=2024,OR(F291=2028,F291=2032)))))),AND(E291="Feb",OR(F291=2036,OR(F291=2040,F291=2044)))),29,VLOOKUP(E291,Lookup!$B$2:$C$13,2,FALSE))</f>
        <v>31</v>
      </c>
      <c r="AF291" s="495">
        <f t="shared" si="16"/>
        <v>0</v>
      </c>
      <c r="AG291" s="496"/>
      <c r="AI291" s="229">
        <f t="shared" si="15"/>
        <v>18</v>
      </c>
    </row>
    <row r="292" spans="2:35" s="212" customFormat="1" ht="12.75" hidden="1">
      <c r="B292" s="211"/>
      <c r="D292" s="228">
        <f t="shared" si="17"/>
        <v>18</v>
      </c>
      <c r="E292" s="217" t="str">
        <f>IF(E291="","",VLOOKUP(E291,Lookup!$A$2:$B$13,2,FALSE))</f>
        <v>Jun</v>
      </c>
      <c r="F292" s="218">
        <f t="shared" si="18"/>
        <v>1917</v>
      </c>
      <c r="G292" s="249"/>
      <c r="H292" s="249"/>
      <c r="I292" s="249"/>
      <c r="J292" s="249"/>
      <c r="K292" s="249"/>
      <c r="L292" s="249"/>
      <c r="M292" s="249"/>
      <c r="N292" s="249"/>
      <c r="O292" s="249"/>
      <c r="P292" s="249"/>
      <c r="Q292" s="252"/>
      <c r="R292" s="252"/>
      <c r="S292" s="252"/>
      <c r="T292" s="252"/>
      <c r="U292" s="252"/>
      <c r="V292" s="252"/>
      <c r="W292" s="252"/>
      <c r="X292" s="252"/>
      <c r="Y292" s="252"/>
      <c r="Z292" s="252"/>
      <c r="AA292" s="252"/>
      <c r="AB292" s="252"/>
      <c r="AC292" s="252"/>
      <c r="AD292" s="252"/>
      <c r="AE292" s="229">
        <f>IF(OR(AND(E292="Feb",OR(F292=2012,OR(F292=2016,OR(F292=2020,OR(F292=2024,OR(F292=2028,F292=2032)))))),AND(E292="Feb",OR(F292=2036,OR(F292=2040,F292=2044)))),29,VLOOKUP(E292,Lookup!$B$2:$C$13,2,FALSE))</f>
        <v>30</v>
      </c>
      <c r="AF292" s="495">
        <f t="shared" si="16"/>
        <v>0</v>
      </c>
      <c r="AG292" s="496"/>
      <c r="AI292" s="229">
        <f aca="true" t="shared" si="19" ref="AI292:AI299">+D292</f>
        <v>18</v>
      </c>
    </row>
    <row r="293" spans="2:35" s="212" customFormat="1" ht="12.75" hidden="1">
      <c r="B293" s="211"/>
      <c r="D293" s="228">
        <f t="shared" si="17"/>
        <v>18</v>
      </c>
      <c r="E293" s="217" t="str">
        <f>IF(E292="","",VLOOKUP(E292,Lookup!$A$2:$B$13,2,FALSE))</f>
        <v>Jul</v>
      </c>
      <c r="F293" s="218">
        <f t="shared" si="18"/>
        <v>1917</v>
      </c>
      <c r="G293" s="249"/>
      <c r="H293" s="249"/>
      <c r="I293" s="249"/>
      <c r="J293" s="249"/>
      <c r="K293" s="249"/>
      <c r="L293" s="249"/>
      <c r="M293" s="249"/>
      <c r="N293" s="249"/>
      <c r="O293" s="249"/>
      <c r="P293" s="249"/>
      <c r="Q293" s="252"/>
      <c r="R293" s="252"/>
      <c r="S293" s="252"/>
      <c r="T293" s="252"/>
      <c r="U293" s="252"/>
      <c r="V293" s="252"/>
      <c r="W293" s="252"/>
      <c r="X293" s="252"/>
      <c r="Y293" s="252"/>
      <c r="Z293" s="252"/>
      <c r="AA293" s="252"/>
      <c r="AB293" s="252"/>
      <c r="AC293" s="252"/>
      <c r="AD293" s="252"/>
      <c r="AE293" s="229">
        <f>IF(OR(AND(E293="Feb",OR(F293=2012,OR(F293=2016,OR(F293=2020,OR(F293=2024,OR(F293=2028,F293=2032)))))),AND(E293="Feb",OR(F293=2036,OR(F293=2040,F293=2044)))),29,VLOOKUP(E293,Lookup!$B$2:$C$13,2,FALSE))</f>
        <v>31</v>
      </c>
      <c r="AF293" s="495">
        <f t="shared" si="16"/>
        <v>0</v>
      </c>
      <c r="AG293" s="496"/>
      <c r="AI293" s="229">
        <f t="shared" si="19"/>
        <v>18</v>
      </c>
    </row>
    <row r="294" spans="2:35" s="212" customFormat="1" ht="12.75" hidden="1">
      <c r="B294" s="211"/>
      <c r="D294" s="228">
        <f t="shared" si="17"/>
        <v>18</v>
      </c>
      <c r="E294" s="217" t="str">
        <f>IF(E293="","",VLOOKUP(E293,Lookup!$A$2:$B$13,2,FALSE))</f>
        <v>Aug</v>
      </c>
      <c r="F294" s="218">
        <f t="shared" si="18"/>
        <v>1917</v>
      </c>
      <c r="G294" s="249"/>
      <c r="H294" s="249"/>
      <c r="I294" s="249"/>
      <c r="J294" s="249"/>
      <c r="K294" s="249"/>
      <c r="L294" s="249"/>
      <c r="M294" s="249"/>
      <c r="N294" s="249"/>
      <c r="O294" s="249"/>
      <c r="P294" s="249"/>
      <c r="Q294" s="252"/>
      <c r="R294" s="252"/>
      <c r="S294" s="252"/>
      <c r="T294" s="252"/>
      <c r="U294" s="252"/>
      <c r="V294" s="252"/>
      <c r="W294" s="252"/>
      <c r="X294" s="252"/>
      <c r="Y294" s="252"/>
      <c r="Z294" s="252"/>
      <c r="AA294" s="252"/>
      <c r="AB294" s="252"/>
      <c r="AC294" s="252"/>
      <c r="AD294" s="252"/>
      <c r="AE294" s="229">
        <f>IF(OR(AND(E294="Feb",OR(F294=2012,OR(F294=2016,OR(F294=2020,OR(F294=2024,OR(F294=2028,F294=2032)))))),AND(E294="Feb",OR(F294=2036,OR(F294=2040,F294=2044)))),29,VLOOKUP(E294,Lookup!$B$2:$C$13,2,FALSE))</f>
        <v>31</v>
      </c>
      <c r="AF294" s="495">
        <f t="shared" si="16"/>
        <v>0</v>
      </c>
      <c r="AG294" s="496"/>
      <c r="AI294" s="229">
        <f t="shared" si="19"/>
        <v>18</v>
      </c>
    </row>
    <row r="295" spans="2:35" s="212" customFormat="1" ht="12.75" hidden="1">
      <c r="B295" s="211"/>
      <c r="D295" s="228">
        <f t="shared" si="17"/>
        <v>18</v>
      </c>
      <c r="E295" s="217" t="str">
        <f>IF(E294="","",VLOOKUP(E294,Lookup!$A$2:$B$13,2,FALSE))</f>
        <v>Sep</v>
      </c>
      <c r="F295" s="218">
        <f t="shared" si="18"/>
        <v>1917</v>
      </c>
      <c r="G295" s="249"/>
      <c r="H295" s="249"/>
      <c r="I295" s="249"/>
      <c r="J295" s="249"/>
      <c r="K295" s="249"/>
      <c r="L295" s="249"/>
      <c r="M295" s="249"/>
      <c r="N295" s="249"/>
      <c r="O295" s="249"/>
      <c r="P295" s="249"/>
      <c r="Q295" s="252"/>
      <c r="R295" s="252"/>
      <c r="S295" s="252"/>
      <c r="T295" s="252"/>
      <c r="U295" s="252"/>
      <c r="V295" s="252"/>
      <c r="W295" s="252"/>
      <c r="X295" s="252"/>
      <c r="Y295" s="252"/>
      <c r="Z295" s="252"/>
      <c r="AA295" s="252"/>
      <c r="AB295" s="252"/>
      <c r="AC295" s="252"/>
      <c r="AD295" s="252"/>
      <c r="AE295" s="229">
        <f>IF(OR(AND(E295="Feb",OR(F295=2012,OR(F295=2016,OR(F295=2020,OR(F295=2024,OR(F295=2028,F295=2032)))))),AND(E295="Feb",OR(F295=2036,OR(F295=2040,F295=2044)))),29,VLOOKUP(E295,Lookup!$B$2:$C$13,2,FALSE))</f>
        <v>30</v>
      </c>
      <c r="AF295" s="495">
        <f t="shared" si="16"/>
        <v>0</v>
      </c>
      <c r="AG295" s="496"/>
      <c r="AI295" s="229">
        <f t="shared" si="19"/>
        <v>18</v>
      </c>
    </row>
    <row r="296" spans="2:35" s="212" customFormat="1" ht="12.75" hidden="1">
      <c r="B296" s="211"/>
      <c r="D296" s="228">
        <f t="shared" si="17"/>
        <v>18</v>
      </c>
      <c r="E296" s="217" t="str">
        <f>IF(E295="","",VLOOKUP(E295,Lookup!$A$2:$B$13,2,FALSE))</f>
        <v>Oct</v>
      </c>
      <c r="F296" s="218">
        <f t="shared" si="18"/>
        <v>1917</v>
      </c>
      <c r="G296" s="249"/>
      <c r="H296" s="249"/>
      <c r="I296" s="249"/>
      <c r="J296" s="249"/>
      <c r="K296" s="249"/>
      <c r="L296" s="249"/>
      <c r="M296" s="249"/>
      <c r="N296" s="249"/>
      <c r="O296" s="249"/>
      <c r="P296" s="249"/>
      <c r="Q296" s="252"/>
      <c r="R296" s="252"/>
      <c r="S296" s="252"/>
      <c r="T296" s="252"/>
      <c r="U296" s="252"/>
      <c r="V296" s="252"/>
      <c r="W296" s="252"/>
      <c r="X296" s="252"/>
      <c r="Y296" s="252"/>
      <c r="Z296" s="252"/>
      <c r="AA296" s="252"/>
      <c r="AB296" s="252"/>
      <c r="AC296" s="252"/>
      <c r="AD296" s="252"/>
      <c r="AE296" s="229">
        <f>IF(OR(AND(E296="Feb",OR(F296=2012,OR(F296=2016,OR(F296=2020,OR(F296=2024,OR(F296=2028,F296=2032)))))),AND(E296="Feb",OR(F296=2036,OR(F296=2040,F296=2044)))),29,VLOOKUP(E296,Lookup!$B$2:$C$13,2,FALSE))</f>
        <v>31</v>
      </c>
      <c r="AF296" s="495">
        <f t="shared" si="16"/>
        <v>0</v>
      </c>
      <c r="AG296" s="496"/>
      <c r="AI296" s="229">
        <f t="shared" si="19"/>
        <v>18</v>
      </c>
    </row>
    <row r="297" spans="2:35" s="212" customFormat="1" ht="12.75" hidden="1">
      <c r="B297" s="211"/>
      <c r="D297" s="228">
        <f t="shared" si="17"/>
        <v>18</v>
      </c>
      <c r="E297" s="217" t="str">
        <f>IF(E296="","",VLOOKUP(E296,Lookup!$A$2:$B$13,2,FALSE))</f>
        <v>Nov</v>
      </c>
      <c r="F297" s="218">
        <f t="shared" si="18"/>
        <v>1917</v>
      </c>
      <c r="G297" s="249"/>
      <c r="H297" s="249"/>
      <c r="I297" s="249"/>
      <c r="J297" s="249"/>
      <c r="K297" s="249"/>
      <c r="L297" s="249"/>
      <c r="M297" s="249"/>
      <c r="N297" s="249"/>
      <c r="O297" s="249"/>
      <c r="P297" s="249"/>
      <c r="Q297" s="252"/>
      <c r="R297" s="252"/>
      <c r="S297" s="252"/>
      <c r="T297" s="252"/>
      <c r="U297" s="252"/>
      <c r="V297" s="252"/>
      <c r="W297" s="252"/>
      <c r="X297" s="252"/>
      <c r="Y297" s="252"/>
      <c r="Z297" s="252"/>
      <c r="AA297" s="252"/>
      <c r="AB297" s="252"/>
      <c r="AC297" s="252"/>
      <c r="AD297" s="252"/>
      <c r="AE297" s="229">
        <f>IF(OR(AND(E297="Feb",OR(F297=2012,OR(F297=2016,OR(F297=2020,OR(F297=2024,OR(F297=2028,F297=2032)))))),AND(E297="Feb",OR(F297=2036,OR(F297=2040,F297=2044)))),29,VLOOKUP(E297,Lookup!$B$2:$C$13,2,FALSE))</f>
        <v>30</v>
      </c>
      <c r="AF297" s="495">
        <f t="shared" si="16"/>
        <v>0</v>
      </c>
      <c r="AG297" s="496"/>
      <c r="AI297" s="229">
        <f t="shared" si="19"/>
        <v>18</v>
      </c>
    </row>
    <row r="298" spans="2:35" s="212" customFormat="1" ht="13.5" hidden="1" thickBot="1">
      <c r="B298" s="211"/>
      <c r="D298" s="230">
        <f t="shared" si="17"/>
        <v>18</v>
      </c>
      <c r="E298" s="231" t="str">
        <f>IF(E297="","",VLOOKUP(E297,Lookup!$A$2:$B$13,2,FALSE))</f>
        <v>Dec</v>
      </c>
      <c r="F298" s="232">
        <f t="shared" si="18"/>
        <v>1917</v>
      </c>
      <c r="G298" s="256"/>
      <c r="H298" s="256"/>
      <c r="I298" s="256"/>
      <c r="J298" s="256"/>
      <c r="K298" s="256"/>
      <c r="L298" s="256"/>
      <c r="M298" s="256"/>
      <c r="N298" s="256"/>
      <c r="O298" s="256"/>
      <c r="P298" s="256"/>
      <c r="Q298" s="257"/>
      <c r="R298" s="257"/>
      <c r="S298" s="257"/>
      <c r="T298" s="257"/>
      <c r="U298" s="257"/>
      <c r="V298" s="257"/>
      <c r="W298" s="257"/>
      <c r="X298" s="257"/>
      <c r="Y298" s="257"/>
      <c r="Z298" s="257"/>
      <c r="AA298" s="257"/>
      <c r="AB298" s="257"/>
      <c r="AC298" s="257"/>
      <c r="AD298" s="257"/>
      <c r="AE298" s="233">
        <f>IF(OR(AND(E298="Feb",OR(F298=2012,OR(F298=2016,OR(F298=2020,OR(F298=2024,OR(F298=2028,F298=2032)))))),AND(E298="Feb",OR(F298=2036,OR(F298=2040,F298=2044)))),29,VLOOKUP(E298,Lookup!$B$2:$C$13,2,FALSE))</f>
        <v>31</v>
      </c>
      <c r="AF298" s="531">
        <f t="shared" si="16"/>
        <v>0</v>
      </c>
      <c r="AG298" s="532"/>
      <c r="AI298" s="233">
        <f t="shared" si="19"/>
        <v>18</v>
      </c>
    </row>
    <row r="299" spans="2:35" s="212" customFormat="1" ht="12.75" hidden="1">
      <c r="B299" s="211"/>
      <c r="D299" s="213">
        <f t="shared" si="17"/>
        <v>19</v>
      </c>
      <c r="E299" s="234" t="str">
        <f>IF(E298="","",VLOOKUP(E298,Lookup!$A$2:$B$13,2,FALSE))</f>
        <v>Jan</v>
      </c>
      <c r="F299" s="235">
        <f t="shared" si="18"/>
        <v>1918</v>
      </c>
      <c r="G299" s="248"/>
      <c r="H299" s="248"/>
      <c r="I299" s="248"/>
      <c r="J299" s="248"/>
      <c r="K299" s="248"/>
      <c r="L299" s="248"/>
      <c r="M299" s="248"/>
      <c r="N299" s="248"/>
      <c r="O299" s="248"/>
      <c r="P299" s="248"/>
      <c r="Q299" s="251"/>
      <c r="R299" s="251"/>
      <c r="S299" s="251"/>
      <c r="T299" s="251"/>
      <c r="U299" s="251"/>
      <c r="V299" s="251"/>
      <c r="W299" s="251"/>
      <c r="X299" s="251"/>
      <c r="Y299" s="251"/>
      <c r="Z299" s="251"/>
      <c r="AA299" s="251"/>
      <c r="AB299" s="251"/>
      <c r="AC299" s="251"/>
      <c r="AD299" s="251"/>
      <c r="AE299" s="215">
        <f>IF(OR(AND(E299="Feb",OR(F299=2012,OR(F299=2016,OR(F299=2020,OR(F299=2024,OR(F299=2028,F299=2032)))))),AND(E299="Feb",OR(F299=2036,OR(F299=2040,F299=2044)))),29,VLOOKUP(E299,Lookup!$B$2:$C$13,2,FALSE))</f>
        <v>31</v>
      </c>
      <c r="AF299" s="528">
        <f t="shared" si="16"/>
        <v>0</v>
      </c>
      <c r="AG299" s="529"/>
      <c r="AI299" s="215">
        <f t="shared" si="19"/>
        <v>19</v>
      </c>
    </row>
    <row r="300" spans="2:35" s="212" customFormat="1" ht="12.75" hidden="1">
      <c r="B300" s="211"/>
      <c r="D300" s="216">
        <f t="shared" si="17"/>
        <v>19</v>
      </c>
      <c r="E300" s="217" t="str">
        <f>IF(E299="","",VLOOKUP(E299,Lookup!$A$2:$B$13,2,FALSE))</f>
        <v>Feb</v>
      </c>
      <c r="F300" s="218">
        <f t="shared" si="18"/>
        <v>1918</v>
      </c>
      <c r="G300" s="249"/>
      <c r="H300" s="249"/>
      <c r="I300" s="249"/>
      <c r="J300" s="249"/>
      <c r="K300" s="249"/>
      <c r="L300" s="249"/>
      <c r="M300" s="249"/>
      <c r="N300" s="249"/>
      <c r="O300" s="249"/>
      <c r="P300" s="249"/>
      <c r="Q300" s="252"/>
      <c r="R300" s="252"/>
      <c r="S300" s="252"/>
      <c r="T300" s="252"/>
      <c r="U300" s="252"/>
      <c r="V300" s="252"/>
      <c r="W300" s="252"/>
      <c r="X300" s="252"/>
      <c r="Y300" s="252"/>
      <c r="Z300" s="252"/>
      <c r="AA300" s="252"/>
      <c r="AB300" s="252"/>
      <c r="AC300" s="252"/>
      <c r="AD300" s="252"/>
      <c r="AE300" s="219">
        <f>IF(OR(AND(E300="Feb",OR(F300=2012,OR(F300=2016,OR(F300=2020,OR(F300=2024,OR(F300=2028,F300=2032)))))),AND(E300="Feb",OR(F300=2036,OR(F300=2040,F300=2044)))),29,VLOOKUP(E300,Lookup!$B$2:$C$13,2,FALSE))</f>
        <v>28</v>
      </c>
      <c r="AF300" s="495">
        <f t="shared" si="16"/>
        <v>0</v>
      </c>
      <c r="AG300" s="496"/>
      <c r="AI300" s="219">
        <f aca="true" t="shared" si="20" ref="AI300:AI322">+D300</f>
        <v>19</v>
      </c>
    </row>
    <row r="301" spans="2:35" s="212" customFormat="1" ht="12.75" hidden="1">
      <c r="B301" s="211"/>
      <c r="D301" s="216">
        <f t="shared" si="17"/>
        <v>19</v>
      </c>
      <c r="E301" s="217" t="str">
        <f>IF(E300="","",VLOOKUP(E300,Lookup!$A$2:$B$13,2,FALSE))</f>
        <v>Mar</v>
      </c>
      <c r="F301" s="218">
        <f t="shared" si="18"/>
        <v>1918</v>
      </c>
      <c r="G301" s="249"/>
      <c r="H301" s="249"/>
      <c r="I301" s="249"/>
      <c r="J301" s="249"/>
      <c r="K301" s="249"/>
      <c r="L301" s="249"/>
      <c r="M301" s="249"/>
      <c r="N301" s="249"/>
      <c r="O301" s="249"/>
      <c r="P301" s="249"/>
      <c r="Q301" s="252"/>
      <c r="R301" s="252"/>
      <c r="S301" s="252"/>
      <c r="T301" s="252"/>
      <c r="U301" s="252"/>
      <c r="V301" s="252"/>
      <c r="W301" s="252"/>
      <c r="X301" s="252"/>
      <c r="Y301" s="252"/>
      <c r="Z301" s="252"/>
      <c r="AA301" s="252"/>
      <c r="AB301" s="252"/>
      <c r="AC301" s="252"/>
      <c r="AD301" s="252"/>
      <c r="AE301" s="219">
        <f>IF(OR(AND(E301="Feb",OR(F301=2012,OR(F301=2016,OR(F301=2020,OR(F301=2024,OR(F301=2028,F301=2032)))))),AND(E301="Feb",OR(F301=2036,OR(F301=2040,F301=2044)))),29,VLOOKUP(E301,Lookup!$B$2:$C$13,2,FALSE))</f>
        <v>31</v>
      </c>
      <c r="AF301" s="495">
        <f t="shared" si="16"/>
        <v>0</v>
      </c>
      <c r="AG301" s="496"/>
      <c r="AI301" s="219">
        <f t="shared" si="20"/>
        <v>19</v>
      </c>
    </row>
    <row r="302" spans="2:35" s="212" customFormat="1" ht="12.75" hidden="1">
      <c r="B302" s="211"/>
      <c r="D302" s="216">
        <f t="shared" si="17"/>
        <v>19</v>
      </c>
      <c r="E302" s="217" t="str">
        <f>IF(E301="","",VLOOKUP(E301,Lookup!$A$2:$B$13,2,FALSE))</f>
        <v>Apr</v>
      </c>
      <c r="F302" s="218">
        <f t="shared" si="18"/>
        <v>1918</v>
      </c>
      <c r="G302" s="249"/>
      <c r="H302" s="249"/>
      <c r="I302" s="249"/>
      <c r="J302" s="249"/>
      <c r="K302" s="249"/>
      <c r="L302" s="249"/>
      <c r="M302" s="249"/>
      <c r="N302" s="249"/>
      <c r="O302" s="249"/>
      <c r="P302" s="249"/>
      <c r="Q302" s="252"/>
      <c r="R302" s="252"/>
      <c r="S302" s="252"/>
      <c r="T302" s="252"/>
      <c r="U302" s="252"/>
      <c r="V302" s="252"/>
      <c r="W302" s="252"/>
      <c r="X302" s="252"/>
      <c r="Y302" s="252"/>
      <c r="Z302" s="252"/>
      <c r="AA302" s="252"/>
      <c r="AB302" s="252"/>
      <c r="AC302" s="252"/>
      <c r="AD302" s="252"/>
      <c r="AE302" s="219">
        <f>IF(OR(AND(E302="Feb",OR(F302=2012,OR(F302=2016,OR(F302=2020,OR(F302=2024,OR(F302=2028,F302=2032)))))),AND(E302="Feb",OR(F302=2036,OR(F302=2040,F302=2044)))),29,VLOOKUP(E302,Lookup!$B$2:$C$13,2,FALSE))</f>
        <v>30</v>
      </c>
      <c r="AF302" s="495">
        <f t="shared" si="16"/>
        <v>0</v>
      </c>
      <c r="AG302" s="496"/>
      <c r="AI302" s="219">
        <f t="shared" si="20"/>
        <v>19</v>
      </c>
    </row>
    <row r="303" spans="2:35" s="212" customFormat="1" ht="12.75" hidden="1">
      <c r="B303" s="211"/>
      <c r="D303" s="216">
        <f t="shared" si="17"/>
        <v>19</v>
      </c>
      <c r="E303" s="217" t="str">
        <f>IF(E302="","",VLOOKUP(E302,Lookup!$A$2:$B$13,2,FALSE))</f>
        <v>May</v>
      </c>
      <c r="F303" s="218">
        <f t="shared" si="18"/>
        <v>1918</v>
      </c>
      <c r="G303" s="249"/>
      <c r="H303" s="249"/>
      <c r="I303" s="249"/>
      <c r="J303" s="249"/>
      <c r="K303" s="249"/>
      <c r="L303" s="249"/>
      <c r="M303" s="249"/>
      <c r="N303" s="249"/>
      <c r="O303" s="249"/>
      <c r="P303" s="249"/>
      <c r="Q303" s="252"/>
      <c r="R303" s="252"/>
      <c r="S303" s="252"/>
      <c r="T303" s="252"/>
      <c r="U303" s="252"/>
      <c r="V303" s="252"/>
      <c r="W303" s="252"/>
      <c r="X303" s="252"/>
      <c r="Y303" s="252"/>
      <c r="Z303" s="252"/>
      <c r="AA303" s="252"/>
      <c r="AB303" s="252"/>
      <c r="AC303" s="252"/>
      <c r="AD303" s="252"/>
      <c r="AE303" s="219">
        <f>IF(OR(AND(E303="Feb",OR(F303=2012,OR(F303=2016,OR(F303=2020,OR(F303=2024,OR(F303=2028,F303=2032)))))),AND(E303="Feb",OR(F303=2036,OR(F303=2040,F303=2044)))),29,VLOOKUP(E303,Lookup!$B$2:$C$13,2,FALSE))</f>
        <v>31</v>
      </c>
      <c r="AF303" s="495">
        <f t="shared" si="16"/>
        <v>0</v>
      </c>
      <c r="AG303" s="496"/>
      <c r="AI303" s="219">
        <f t="shared" si="20"/>
        <v>19</v>
      </c>
    </row>
    <row r="304" spans="2:35" s="212" customFormat="1" ht="12.75" hidden="1">
      <c r="B304" s="211"/>
      <c r="D304" s="216">
        <f t="shared" si="17"/>
        <v>19</v>
      </c>
      <c r="E304" s="217" t="str">
        <f>IF(E303="","",VLOOKUP(E303,Lookup!$A$2:$B$13,2,FALSE))</f>
        <v>Jun</v>
      </c>
      <c r="F304" s="218">
        <f t="shared" si="18"/>
        <v>1918</v>
      </c>
      <c r="G304" s="249"/>
      <c r="H304" s="249"/>
      <c r="I304" s="249"/>
      <c r="J304" s="249"/>
      <c r="K304" s="249"/>
      <c r="L304" s="249"/>
      <c r="M304" s="249"/>
      <c r="N304" s="249"/>
      <c r="O304" s="249"/>
      <c r="P304" s="249"/>
      <c r="Q304" s="252"/>
      <c r="R304" s="252"/>
      <c r="S304" s="252"/>
      <c r="T304" s="252"/>
      <c r="U304" s="252"/>
      <c r="V304" s="252"/>
      <c r="W304" s="252"/>
      <c r="X304" s="252"/>
      <c r="Y304" s="252"/>
      <c r="Z304" s="252"/>
      <c r="AA304" s="252"/>
      <c r="AB304" s="252"/>
      <c r="AC304" s="252"/>
      <c r="AD304" s="252"/>
      <c r="AE304" s="219">
        <f>IF(OR(AND(E304="Feb",OR(F304=2012,OR(F304=2016,OR(F304=2020,OR(F304=2024,OR(F304=2028,F304=2032)))))),AND(E304="Feb",OR(F304=2036,OR(F304=2040,F304=2044)))),29,VLOOKUP(E304,Lookup!$B$2:$C$13,2,FALSE))</f>
        <v>30</v>
      </c>
      <c r="AF304" s="495">
        <f t="shared" si="16"/>
        <v>0</v>
      </c>
      <c r="AG304" s="496"/>
      <c r="AI304" s="219">
        <f t="shared" si="20"/>
        <v>19</v>
      </c>
    </row>
    <row r="305" spans="2:35" s="212" customFormat="1" ht="12.75" hidden="1">
      <c r="B305" s="211"/>
      <c r="D305" s="216">
        <f t="shared" si="17"/>
        <v>19</v>
      </c>
      <c r="E305" s="217" t="str">
        <f>IF(E304="","",VLOOKUP(E304,Lookup!$A$2:$B$13,2,FALSE))</f>
        <v>Jul</v>
      </c>
      <c r="F305" s="218">
        <f t="shared" si="18"/>
        <v>1918</v>
      </c>
      <c r="G305" s="249"/>
      <c r="H305" s="249"/>
      <c r="I305" s="249"/>
      <c r="J305" s="249"/>
      <c r="K305" s="249"/>
      <c r="L305" s="249"/>
      <c r="M305" s="249"/>
      <c r="N305" s="249"/>
      <c r="O305" s="249"/>
      <c r="P305" s="249"/>
      <c r="Q305" s="252"/>
      <c r="R305" s="252"/>
      <c r="S305" s="252"/>
      <c r="T305" s="252"/>
      <c r="U305" s="252"/>
      <c r="V305" s="252"/>
      <c r="W305" s="252"/>
      <c r="X305" s="252"/>
      <c r="Y305" s="252"/>
      <c r="Z305" s="252"/>
      <c r="AA305" s="252"/>
      <c r="AB305" s="252"/>
      <c r="AC305" s="252"/>
      <c r="AD305" s="252"/>
      <c r="AE305" s="219">
        <f>IF(OR(AND(E305="Feb",OR(F305=2012,OR(F305=2016,OR(F305=2020,OR(F305=2024,OR(F305=2028,F305=2032)))))),AND(E305="Feb",OR(F305=2036,OR(F305=2040,F305=2044)))),29,VLOOKUP(E305,Lookup!$B$2:$C$13,2,FALSE))</f>
        <v>31</v>
      </c>
      <c r="AF305" s="495">
        <f t="shared" si="16"/>
        <v>0</v>
      </c>
      <c r="AG305" s="496"/>
      <c r="AI305" s="219">
        <f t="shared" si="20"/>
        <v>19</v>
      </c>
    </row>
    <row r="306" spans="2:35" s="212" customFormat="1" ht="12.75" hidden="1">
      <c r="B306" s="211"/>
      <c r="D306" s="216">
        <f t="shared" si="17"/>
        <v>19</v>
      </c>
      <c r="E306" s="217" t="str">
        <f>IF(E305="","",VLOOKUP(E305,Lookup!$A$2:$B$13,2,FALSE))</f>
        <v>Aug</v>
      </c>
      <c r="F306" s="218">
        <f t="shared" si="18"/>
        <v>1918</v>
      </c>
      <c r="G306" s="249"/>
      <c r="H306" s="249"/>
      <c r="I306" s="249"/>
      <c r="J306" s="249"/>
      <c r="K306" s="249"/>
      <c r="L306" s="249"/>
      <c r="M306" s="249"/>
      <c r="N306" s="249"/>
      <c r="O306" s="249"/>
      <c r="P306" s="249"/>
      <c r="Q306" s="252"/>
      <c r="R306" s="252"/>
      <c r="S306" s="252"/>
      <c r="T306" s="252"/>
      <c r="U306" s="252"/>
      <c r="V306" s="252"/>
      <c r="W306" s="252"/>
      <c r="X306" s="252"/>
      <c r="Y306" s="252"/>
      <c r="Z306" s="252"/>
      <c r="AA306" s="252"/>
      <c r="AB306" s="252"/>
      <c r="AC306" s="252"/>
      <c r="AD306" s="252"/>
      <c r="AE306" s="219">
        <f>IF(OR(AND(E306="Feb",OR(F306=2012,OR(F306=2016,OR(F306=2020,OR(F306=2024,OR(F306=2028,F306=2032)))))),AND(E306="Feb",OR(F306=2036,OR(F306=2040,F306=2044)))),29,VLOOKUP(E306,Lookup!$B$2:$C$13,2,FALSE))</f>
        <v>31</v>
      </c>
      <c r="AF306" s="495">
        <f t="shared" si="16"/>
        <v>0</v>
      </c>
      <c r="AG306" s="496"/>
      <c r="AI306" s="219">
        <f t="shared" si="20"/>
        <v>19</v>
      </c>
    </row>
    <row r="307" spans="2:35" s="212" customFormat="1" ht="12.75" hidden="1">
      <c r="B307" s="211"/>
      <c r="D307" s="216">
        <f t="shared" si="17"/>
        <v>19</v>
      </c>
      <c r="E307" s="217" t="str">
        <f>IF(E306="","",VLOOKUP(E306,Lookup!$A$2:$B$13,2,FALSE))</f>
        <v>Sep</v>
      </c>
      <c r="F307" s="218">
        <f t="shared" si="18"/>
        <v>1918</v>
      </c>
      <c r="G307" s="249"/>
      <c r="H307" s="249"/>
      <c r="I307" s="249"/>
      <c r="J307" s="249"/>
      <c r="K307" s="249"/>
      <c r="L307" s="249"/>
      <c r="M307" s="249"/>
      <c r="N307" s="249"/>
      <c r="O307" s="249"/>
      <c r="P307" s="249"/>
      <c r="Q307" s="252"/>
      <c r="R307" s="252"/>
      <c r="S307" s="252"/>
      <c r="T307" s="252"/>
      <c r="U307" s="252"/>
      <c r="V307" s="252"/>
      <c r="W307" s="252"/>
      <c r="X307" s="252"/>
      <c r="Y307" s="252"/>
      <c r="Z307" s="252"/>
      <c r="AA307" s="252"/>
      <c r="AB307" s="252"/>
      <c r="AC307" s="252"/>
      <c r="AD307" s="252"/>
      <c r="AE307" s="219">
        <f>IF(OR(AND(E307="Feb",OR(F307=2012,OR(F307=2016,OR(F307=2020,OR(F307=2024,OR(F307=2028,F307=2032)))))),AND(E307="Feb",OR(F307=2036,OR(F307=2040,F307=2044)))),29,VLOOKUP(E307,Lookup!$B$2:$C$13,2,FALSE))</f>
        <v>30</v>
      </c>
      <c r="AF307" s="495">
        <f t="shared" si="16"/>
        <v>0</v>
      </c>
      <c r="AG307" s="496"/>
      <c r="AI307" s="219">
        <f t="shared" si="20"/>
        <v>19</v>
      </c>
    </row>
    <row r="308" spans="2:35" s="212" customFormat="1" ht="12.75" hidden="1">
      <c r="B308" s="211"/>
      <c r="D308" s="216">
        <f t="shared" si="17"/>
        <v>19</v>
      </c>
      <c r="E308" s="217" t="str">
        <f>IF(E307="","",VLOOKUP(E307,Lookup!$A$2:$B$13,2,FALSE))</f>
        <v>Oct</v>
      </c>
      <c r="F308" s="218">
        <f t="shared" si="18"/>
        <v>1918</v>
      </c>
      <c r="G308" s="249"/>
      <c r="H308" s="249"/>
      <c r="I308" s="249"/>
      <c r="J308" s="249"/>
      <c r="K308" s="249"/>
      <c r="L308" s="249"/>
      <c r="M308" s="249"/>
      <c r="N308" s="249"/>
      <c r="O308" s="249"/>
      <c r="P308" s="249"/>
      <c r="Q308" s="252"/>
      <c r="R308" s="252"/>
      <c r="S308" s="252"/>
      <c r="T308" s="252"/>
      <c r="U308" s="252"/>
      <c r="V308" s="252"/>
      <c r="W308" s="252"/>
      <c r="X308" s="252"/>
      <c r="Y308" s="252"/>
      <c r="Z308" s="252"/>
      <c r="AA308" s="252"/>
      <c r="AB308" s="252"/>
      <c r="AC308" s="252"/>
      <c r="AD308" s="252"/>
      <c r="AE308" s="219">
        <f>IF(OR(AND(E308="Feb",OR(F308=2012,OR(F308=2016,OR(F308=2020,OR(F308=2024,OR(F308=2028,F308=2032)))))),AND(E308="Feb",OR(F308=2036,OR(F308=2040,F308=2044)))),29,VLOOKUP(E308,Lookup!$B$2:$C$13,2,FALSE))</f>
        <v>31</v>
      </c>
      <c r="AF308" s="495">
        <f t="shared" si="16"/>
        <v>0</v>
      </c>
      <c r="AG308" s="496"/>
      <c r="AI308" s="219">
        <f t="shared" si="20"/>
        <v>19</v>
      </c>
    </row>
    <row r="309" spans="2:35" s="212" customFormat="1" ht="12.75" hidden="1">
      <c r="B309" s="211"/>
      <c r="D309" s="216">
        <f t="shared" si="17"/>
        <v>19</v>
      </c>
      <c r="E309" s="217" t="str">
        <f>IF(E308="","",VLOOKUP(E308,Lookup!$A$2:$B$13,2,FALSE))</f>
        <v>Nov</v>
      </c>
      <c r="F309" s="218">
        <f t="shared" si="18"/>
        <v>1918</v>
      </c>
      <c r="G309" s="249"/>
      <c r="H309" s="249"/>
      <c r="I309" s="249"/>
      <c r="J309" s="249"/>
      <c r="K309" s="249"/>
      <c r="L309" s="249"/>
      <c r="M309" s="249"/>
      <c r="N309" s="249"/>
      <c r="O309" s="249"/>
      <c r="P309" s="249"/>
      <c r="Q309" s="252"/>
      <c r="R309" s="252"/>
      <c r="S309" s="252"/>
      <c r="T309" s="252"/>
      <c r="U309" s="252"/>
      <c r="V309" s="252"/>
      <c r="W309" s="252"/>
      <c r="X309" s="252"/>
      <c r="Y309" s="252"/>
      <c r="Z309" s="252"/>
      <c r="AA309" s="252"/>
      <c r="AB309" s="252"/>
      <c r="AC309" s="252"/>
      <c r="AD309" s="252"/>
      <c r="AE309" s="219">
        <f>IF(OR(AND(E309="Feb",OR(F309=2012,OR(F309=2016,OR(F309=2020,OR(F309=2024,OR(F309=2028,F309=2032)))))),AND(E309="Feb",OR(F309=2036,OR(F309=2040,F309=2044)))),29,VLOOKUP(E309,Lookup!$B$2:$C$13,2,FALSE))</f>
        <v>30</v>
      </c>
      <c r="AF309" s="495">
        <f t="shared" si="16"/>
        <v>0</v>
      </c>
      <c r="AG309" s="496"/>
      <c r="AI309" s="219">
        <f t="shared" si="20"/>
        <v>19</v>
      </c>
    </row>
    <row r="310" spans="2:35" s="212" customFormat="1" ht="13.5" hidden="1" thickBot="1">
      <c r="B310" s="211"/>
      <c r="D310" s="220">
        <f t="shared" si="17"/>
        <v>19</v>
      </c>
      <c r="E310" s="221" t="str">
        <f>IF(E309="","",VLOOKUP(E309,Lookup!$A$2:$B$13,2,FALSE))</f>
        <v>Dec</v>
      </c>
      <c r="F310" s="222">
        <f t="shared" si="18"/>
        <v>1918</v>
      </c>
      <c r="G310" s="250"/>
      <c r="H310" s="250"/>
      <c r="I310" s="250"/>
      <c r="J310" s="250"/>
      <c r="K310" s="250"/>
      <c r="L310" s="250"/>
      <c r="M310" s="250"/>
      <c r="N310" s="250"/>
      <c r="O310" s="250"/>
      <c r="P310" s="250"/>
      <c r="Q310" s="253"/>
      <c r="R310" s="253"/>
      <c r="S310" s="253"/>
      <c r="T310" s="253"/>
      <c r="U310" s="253"/>
      <c r="V310" s="253"/>
      <c r="W310" s="253"/>
      <c r="X310" s="253"/>
      <c r="Y310" s="253"/>
      <c r="Z310" s="253"/>
      <c r="AA310" s="253"/>
      <c r="AB310" s="253"/>
      <c r="AC310" s="253"/>
      <c r="AD310" s="253"/>
      <c r="AE310" s="223">
        <f>IF(OR(AND(E310="Feb",OR(F310=2012,OR(F310=2016,OR(F310=2020,OR(F310=2024,OR(F310=2028,F310=2032)))))),AND(E310="Feb",OR(F310=2036,OR(F310=2040,F310=2044)))),29,VLOOKUP(E310,Lookup!$B$2:$C$13,2,FALSE))</f>
        <v>31</v>
      </c>
      <c r="AF310" s="522">
        <f t="shared" si="16"/>
        <v>0</v>
      </c>
      <c r="AG310" s="523"/>
      <c r="AI310" s="223">
        <f t="shared" si="20"/>
        <v>19</v>
      </c>
    </row>
    <row r="311" spans="2:35" s="212" customFormat="1" ht="12.75" hidden="1">
      <c r="B311" s="211"/>
      <c r="D311" s="224">
        <f t="shared" si="17"/>
        <v>20</v>
      </c>
      <c r="E311" s="225" t="str">
        <f>IF(E310="","",VLOOKUP(E310,Lookup!$A$2:$B$13,2,FALSE))</f>
        <v>Jan</v>
      </c>
      <c r="F311" s="226">
        <f t="shared" si="18"/>
        <v>1919</v>
      </c>
      <c r="G311" s="254"/>
      <c r="H311" s="254"/>
      <c r="I311" s="254"/>
      <c r="J311" s="254"/>
      <c r="K311" s="254"/>
      <c r="L311" s="254"/>
      <c r="M311" s="254"/>
      <c r="N311" s="254"/>
      <c r="O311" s="254"/>
      <c r="P311" s="254"/>
      <c r="Q311" s="255"/>
      <c r="R311" s="255"/>
      <c r="S311" s="255"/>
      <c r="T311" s="255"/>
      <c r="U311" s="255"/>
      <c r="V311" s="255"/>
      <c r="W311" s="255"/>
      <c r="X311" s="255"/>
      <c r="Y311" s="255"/>
      <c r="Z311" s="255"/>
      <c r="AA311" s="255"/>
      <c r="AB311" s="255"/>
      <c r="AC311" s="255"/>
      <c r="AD311" s="255"/>
      <c r="AE311" s="227">
        <f>IF(OR(AND(E311="Feb",OR(F311=2012,OR(F311=2016,OR(F311=2020,OR(F311=2024,OR(F311=2028,F311=2032)))))),AND(E311="Feb",OR(F311=2036,OR(F311=2040,F311=2044)))),29,VLOOKUP(E311,Lookup!$B$2:$C$13,2,FALSE))</f>
        <v>31</v>
      </c>
      <c r="AF311" s="502">
        <f t="shared" si="16"/>
        <v>0</v>
      </c>
      <c r="AG311" s="503"/>
      <c r="AI311" s="227">
        <f t="shared" si="20"/>
        <v>20</v>
      </c>
    </row>
    <row r="312" spans="2:35" s="212" customFormat="1" ht="12.75" hidden="1">
      <c r="B312" s="211"/>
      <c r="D312" s="228">
        <f t="shared" si="17"/>
        <v>20</v>
      </c>
      <c r="E312" s="217" t="str">
        <f>IF(E311="","",VLOOKUP(E311,Lookup!$A$2:$B$13,2,FALSE))</f>
        <v>Feb</v>
      </c>
      <c r="F312" s="218">
        <f aca="true" t="shared" si="21" ref="F312:F375">IF(E311=0,"",IF(E311="Dec",F311+1,F311))</f>
        <v>1919</v>
      </c>
      <c r="G312" s="249"/>
      <c r="H312" s="249"/>
      <c r="I312" s="249"/>
      <c r="J312" s="249"/>
      <c r="K312" s="249"/>
      <c r="L312" s="249"/>
      <c r="M312" s="249"/>
      <c r="N312" s="249"/>
      <c r="O312" s="249"/>
      <c r="P312" s="249"/>
      <c r="Q312" s="252"/>
      <c r="R312" s="252"/>
      <c r="S312" s="252"/>
      <c r="T312" s="252"/>
      <c r="U312" s="252"/>
      <c r="V312" s="252"/>
      <c r="W312" s="252"/>
      <c r="X312" s="252"/>
      <c r="Y312" s="252"/>
      <c r="Z312" s="252"/>
      <c r="AA312" s="252"/>
      <c r="AB312" s="252"/>
      <c r="AC312" s="252"/>
      <c r="AD312" s="252"/>
      <c r="AE312" s="229">
        <f>IF(OR(AND(E312="Feb",OR(F312=2012,OR(F312=2016,OR(F312=2020,OR(F312=2024,OR(F312=2028,F312=2032)))))),AND(E312="Feb",OR(F312=2036,OR(F312=2040,F312=2044)))),29,VLOOKUP(E312,Lookup!$B$2:$C$13,2,FALSE))</f>
        <v>28</v>
      </c>
      <c r="AF312" s="495">
        <f t="shared" si="16"/>
        <v>0</v>
      </c>
      <c r="AG312" s="496"/>
      <c r="AI312" s="229">
        <f t="shared" si="20"/>
        <v>20</v>
      </c>
    </row>
    <row r="313" spans="2:35" s="212" customFormat="1" ht="12.75" hidden="1">
      <c r="B313" s="211"/>
      <c r="D313" s="228">
        <f t="shared" si="17"/>
        <v>20</v>
      </c>
      <c r="E313" s="217" t="str">
        <f>IF(E312="","",VLOOKUP(E312,Lookup!$A$2:$B$13,2,FALSE))</f>
        <v>Mar</v>
      </c>
      <c r="F313" s="218">
        <f t="shared" si="21"/>
        <v>1919</v>
      </c>
      <c r="G313" s="249"/>
      <c r="H313" s="249"/>
      <c r="I313" s="249"/>
      <c r="J313" s="249"/>
      <c r="K313" s="249"/>
      <c r="L313" s="249"/>
      <c r="M313" s="249"/>
      <c r="N313" s="249"/>
      <c r="O313" s="249"/>
      <c r="P313" s="249"/>
      <c r="Q313" s="252"/>
      <c r="R313" s="252"/>
      <c r="S313" s="252"/>
      <c r="T313" s="252"/>
      <c r="U313" s="252"/>
      <c r="V313" s="252"/>
      <c r="W313" s="252"/>
      <c r="X313" s="252"/>
      <c r="Y313" s="252"/>
      <c r="Z313" s="252"/>
      <c r="AA313" s="252"/>
      <c r="AB313" s="252"/>
      <c r="AC313" s="252"/>
      <c r="AD313" s="252"/>
      <c r="AE313" s="229">
        <f>IF(OR(AND(E313="Feb",OR(F313=2012,OR(F313=2016,OR(F313=2020,OR(F313=2024,OR(F313=2028,F313=2032)))))),AND(E313="Feb",OR(F313=2036,OR(F313=2040,F313=2044)))),29,VLOOKUP(E313,Lookup!$B$2:$C$13,2,FALSE))</f>
        <v>31</v>
      </c>
      <c r="AF313" s="495">
        <f t="shared" si="16"/>
        <v>0</v>
      </c>
      <c r="AG313" s="496"/>
      <c r="AI313" s="229">
        <f t="shared" si="20"/>
        <v>20</v>
      </c>
    </row>
    <row r="314" spans="2:35" s="212" customFormat="1" ht="12.75" hidden="1">
      <c r="B314" s="211"/>
      <c r="D314" s="228">
        <f t="shared" si="17"/>
        <v>20</v>
      </c>
      <c r="E314" s="217" t="str">
        <f>IF(E313="","",VLOOKUP(E313,Lookup!$A$2:$B$13,2,FALSE))</f>
        <v>Apr</v>
      </c>
      <c r="F314" s="218">
        <f t="shared" si="21"/>
        <v>1919</v>
      </c>
      <c r="G314" s="249"/>
      <c r="H314" s="249"/>
      <c r="I314" s="249"/>
      <c r="J314" s="249"/>
      <c r="K314" s="249"/>
      <c r="L314" s="249"/>
      <c r="M314" s="249"/>
      <c r="N314" s="249"/>
      <c r="O314" s="249"/>
      <c r="P314" s="249"/>
      <c r="Q314" s="252"/>
      <c r="R314" s="252"/>
      <c r="S314" s="252"/>
      <c r="T314" s="252"/>
      <c r="U314" s="252"/>
      <c r="V314" s="252"/>
      <c r="W314" s="252"/>
      <c r="X314" s="252"/>
      <c r="Y314" s="252"/>
      <c r="Z314" s="252"/>
      <c r="AA314" s="252"/>
      <c r="AB314" s="252"/>
      <c r="AC314" s="252"/>
      <c r="AD314" s="252"/>
      <c r="AE314" s="229">
        <f>IF(OR(AND(E314="Feb",OR(F314=2012,OR(F314=2016,OR(F314=2020,OR(F314=2024,OR(F314=2028,F314=2032)))))),AND(E314="Feb",OR(F314=2036,OR(F314=2040,F314=2044)))),29,VLOOKUP(E314,Lookup!$B$2:$C$13,2,FALSE))</f>
        <v>30</v>
      </c>
      <c r="AF314" s="495">
        <f t="shared" si="16"/>
        <v>0</v>
      </c>
      <c r="AG314" s="496"/>
      <c r="AI314" s="229">
        <f t="shared" si="20"/>
        <v>20</v>
      </c>
    </row>
    <row r="315" spans="2:35" s="212" customFormat="1" ht="12.75" hidden="1">
      <c r="B315" s="211"/>
      <c r="D315" s="228">
        <f t="shared" si="17"/>
        <v>20</v>
      </c>
      <c r="E315" s="217" t="str">
        <f>IF(E314="","",VLOOKUP(E314,Lookup!$A$2:$B$13,2,FALSE))</f>
        <v>May</v>
      </c>
      <c r="F315" s="218">
        <f t="shared" si="21"/>
        <v>1919</v>
      </c>
      <c r="G315" s="249"/>
      <c r="H315" s="249"/>
      <c r="I315" s="249"/>
      <c r="J315" s="249"/>
      <c r="K315" s="249"/>
      <c r="L315" s="249"/>
      <c r="M315" s="249"/>
      <c r="N315" s="249"/>
      <c r="O315" s="249"/>
      <c r="P315" s="249"/>
      <c r="Q315" s="252"/>
      <c r="R315" s="252"/>
      <c r="S315" s="252"/>
      <c r="T315" s="252"/>
      <c r="U315" s="252"/>
      <c r="V315" s="252"/>
      <c r="W315" s="252"/>
      <c r="X315" s="252"/>
      <c r="Y315" s="252"/>
      <c r="Z315" s="252"/>
      <c r="AA315" s="252"/>
      <c r="AB315" s="252"/>
      <c r="AC315" s="252"/>
      <c r="AD315" s="252"/>
      <c r="AE315" s="229">
        <f>IF(OR(AND(E315="Feb",OR(F315=2012,OR(F315=2016,OR(F315=2020,OR(F315=2024,OR(F315=2028,F315=2032)))))),AND(E315="Feb",OR(F315=2036,OR(F315=2040,F315=2044)))),29,VLOOKUP(E315,Lookup!$B$2:$C$13,2,FALSE))</f>
        <v>31</v>
      </c>
      <c r="AF315" s="495">
        <f t="shared" si="16"/>
        <v>0</v>
      </c>
      <c r="AG315" s="496"/>
      <c r="AI315" s="229">
        <f t="shared" si="20"/>
        <v>20</v>
      </c>
    </row>
    <row r="316" spans="2:35" s="212" customFormat="1" ht="12.75" hidden="1">
      <c r="B316" s="211"/>
      <c r="D316" s="228">
        <f t="shared" si="17"/>
        <v>20</v>
      </c>
      <c r="E316" s="217" t="str">
        <f>IF(E315="","",VLOOKUP(E315,Lookup!$A$2:$B$13,2,FALSE))</f>
        <v>Jun</v>
      </c>
      <c r="F316" s="218">
        <f t="shared" si="21"/>
        <v>1919</v>
      </c>
      <c r="G316" s="249"/>
      <c r="H316" s="249"/>
      <c r="I316" s="249"/>
      <c r="J316" s="249"/>
      <c r="K316" s="249"/>
      <c r="L316" s="249"/>
      <c r="M316" s="249"/>
      <c r="N316" s="249"/>
      <c r="O316" s="249"/>
      <c r="P316" s="249"/>
      <c r="Q316" s="252"/>
      <c r="R316" s="252"/>
      <c r="S316" s="252"/>
      <c r="T316" s="252"/>
      <c r="U316" s="252"/>
      <c r="V316" s="252"/>
      <c r="W316" s="252"/>
      <c r="X316" s="252"/>
      <c r="Y316" s="252"/>
      <c r="Z316" s="252"/>
      <c r="AA316" s="252"/>
      <c r="AB316" s="252"/>
      <c r="AC316" s="252"/>
      <c r="AD316" s="252"/>
      <c r="AE316" s="229">
        <f>IF(OR(AND(E316="Feb",OR(F316=2012,OR(F316=2016,OR(F316=2020,OR(F316=2024,OR(F316=2028,F316=2032)))))),AND(E316="Feb",OR(F316=2036,OR(F316=2040,F316=2044)))),29,VLOOKUP(E316,Lookup!$B$2:$C$13,2,FALSE))</f>
        <v>30</v>
      </c>
      <c r="AF316" s="495">
        <f t="shared" si="16"/>
        <v>0</v>
      </c>
      <c r="AG316" s="496"/>
      <c r="AI316" s="229">
        <f t="shared" si="20"/>
        <v>20</v>
      </c>
    </row>
    <row r="317" spans="2:35" s="212" customFormat="1" ht="12.75" hidden="1">
      <c r="B317" s="211"/>
      <c r="D317" s="228">
        <f t="shared" si="17"/>
        <v>20</v>
      </c>
      <c r="E317" s="217" t="str">
        <f>IF(E316="","",VLOOKUP(E316,Lookup!$A$2:$B$13,2,FALSE))</f>
        <v>Jul</v>
      </c>
      <c r="F317" s="218">
        <f t="shared" si="21"/>
        <v>1919</v>
      </c>
      <c r="G317" s="249"/>
      <c r="H317" s="249"/>
      <c r="I317" s="249"/>
      <c r="J317" s="249"/>
      <c r="K317" s="249"/>
      <c r="L317" s="249"/>
      <c r="M317" s="249"/>
      <c r="N317" s="249"/>
      <c r="O317" s="249"/>
      <c r="P317" s="249"/>
      <c r="Q317" s="252"/>
      <c r="R317" s="252"/>
      <c r="S317" s="252"/>
      <c r="T317" s="252"/>
      <c r="U317" s="252"/>
      <c r="V317" s="252"/>
      <c r="W317" s="252"/>
      <c r="X317" s="252"/>
      <c r="Y317" s="252"/>
      <c r="Z317" s="252"/>
      <c r="AA317" s="252"/>
      <c r="AB317" s="252"/>
      <c r="AC317" s="252"/>
      <c r="AD317" s="252"/>
      <c r="AE317" s="229">
        <f>IF(OR(AND(E317="Feb",OR(F317=2012,OR(F317=2016,OR(F317=2020,OR(F317=2024,OR(F317=2028,F317=2032)))))),AND(E317="Feb",OR(F317=2036,OR(F317=2040,F317=2044)))),29,VLOOKUP(E317,Lookup!$B$2:$C$13,2,FALSE))</f>
        <v>31</v>
      </c>
      <c r="AF317" s="495">
        <f t="shared" si="16"/>
        <v>0</v>
      </c>
      <c r="AG317" s="496"/>
      <c r="AI317" s="229">
        <f t="shared" si="20"/>
        <v>20</v>
      </c>
    </row>
    <row r="318" spans="2:35" s="212" customFormat="1" ht="12.75" hidden="1">
      <c r="B318" s="211"/>
      <c r="D318" s="228">
        <f t="shared" si="17"/>
        <v>20</v>
      </c>
      <c r="E318" s="217" t="str">
        <f>IF(E317="","",VLOOKUP(E317,Lookup!$A$2:$B$13,2,FALSE))</f>
        <v>Aug</v>
      </c>
      <c r="F318" s="218">
        <f t="shared" si="21"/>
        <v>1919</v>
      </c>
      <c r="G318" s="249"/>
      <c r="H318" s="249"/>
      <c r="I318" s="249"/>
      <c r="J318" s="249"/>
      <c r="K318" s="249"/>
      <c r="L318" s="249"/>
      <c r="M318" s="249"/>
      <c r="N318" s="249"/>
      <c r="O318" s="249"/>
      <c r="P318" s="249"/>
      <c r="Q318" s="252"/>
      <c r="R318" s="252"/>
      <c r="S318" s="252"/>
      <c r="T318" s="252"/>
      <c r="U318" s="252"/>
      <c r="V318" s="252"/>
      <c r="W318" s="252"/>
      <c r="X318" s="252"/>
      <c r="Y318" s="252"/>
      <c r="Z318" s="252"/>
      <c r="AA318" s="252"/>
      <c r="AB318" s="252"/>
      <c r="AC318" s="252"/>
      <c r="AD318" s="252"/>
      <c r="AE318" s="229">
        <f>IF(OR(AND(E318="Feb",OR(F318=2012,OR(F318=2016,OR(F318=2020,OR(F318=2024,OR(F318=2028,F318=2032)))))),AND(E318="Feb",OR(F318=2036,OR(F318=2040,F318=2044)))),29,VLOOKUP(E318,Lookup!$B$2:$C$13,2,FALSE))</f>
        <v>31</v>
      </c>
      <c r="AF318" s="495">
        <f t="shared" si="16"/>
        <v>0</v>
      </c>
      <c r="AG318" s="496"/>
      <c r="AI318" s="229">
        <f t="shared" si="20"/>
        <v>20</v>
      </c>
    </row>
    <row r="319" spans="2:35" s="212" customFormat="1" ht="12.75" hidden="1">
      <c r="B319" s="211"/>
      <c r="D319" s="228">
        <f t="shared" si="17"/>
        <v>20</v>
      </c>
      <c r="E319" s="217" t="str">
        <f>IF(E318="","",VLOOKUP(E318,Lookup!$A$2:$B$13,2,FALSE))</f>
        <v>Sep</v>
      </c>
      <c r="F319" s="218">
        <f t="shared" si="21"/>
        <v>1919</v>
      </c>
      <c r="G319" s="249"/>
      <c r="H319" s="249"/>
      <c r="I319" s="249"/>
      <c r="J319" s="249"/>
      <c r="K319" s="249"/>
      <c r="L319" s="249"/>
      <c r="M319" s="249"/>
      <c r="N319" s="249"/>
      <c r="O319" s="249"/>
      <c r="P319" s="249"/>
      <c r="Q319" s="252"/>
      <c r="R319" s="252"/>
      <c r="S319" s="252"/>
      <c r="T319" s="252"/>
      <c r="U319" s="252"/>
      <c r="V319" s="252"/>
      <c r="W319" s="252"/>
      <c r="X319" s="252"/>
      <c r="Y319" s="252"/>
      <c r="Z319" s="252"/>
      <c r="AA319" s="252"/>
      <c r="AB319" s="252"/>
      <c r="AC319" s="252"/>
      <c r="AD319" s="252"/>
      <c r="AE319" s="229">
        <f>IF(OR(AND(E319="Feb",OR(F319=2012,OR(F319=2016,OR(F319=2020,OR(F319=2024,OR(F319=2028,F319=2032)))))),AND(E319="Feb",OR(F319=2036,OR(F319=2040,F319=2044)))),29,VLOOKUP(E319,Lookup!$B$2:$C$13,2,FALSE))</f>
        <v>30</v>
      </c>
      <c r="AF319" s="495">
        <f t="shared" si="16"/>
        <v>0</v>
      </c>
      <c r="AG319" s="496"/>
      <c r="AI319" s="229">
        <f t="shared" si="20"/>
        <v>20</v>
      </c>
    </row>
    <row r="320" spans="2:35" s="212" customFormat="1" ht="12.75" hidden="1">
      <c r="B320" s="211"/>
      <c r="D320" s="228">
        <f t="shared" si="17"/>
        <v>20</v>
      </c>
      <c r="E320" s="217" t="str">
        <f>IF(E319="","",VLOOKUP(E319,Lookup!$A$2:$B$13,2,FALSE))</f>
        <v>Oct</v>
      </c>
      <c r="F320" s="218">
        <f t="shared" si="21"/>
        <v>1919</v>
      </c>
      <c r="G320" s="249"/>
      <c r="H320" s="249"/>
      <c r="I320" s="249"/>
      <c r="J320" s="249"/>
      <c r="K320" s="249"/>
      <c r="L320" s="249"/>
      <c r="M320" s="249"/>
      <c r="N320" s="249"/>
      <c r="O320" s="249"/>
      <c r="P320" s="249"/>
      <c r="Q320" s="252"/>
      <c r="R320" s="252"/>
      <c r="S320" s="252"/>
      <c r="T320" s="252"/>
      <c r="U320" s="252"/>
      <c r="V320" s="252"/>
      <c r="W320" s="252"/>
      <c r="X320" s="252"/>
      <c r="Y320" s="252"/>
      <c r="Z320" s="252"/>
      <c r="AA320" s="252"/>
      <c r="AB320" s="252"/>
      <c r="AC320" s="252"/>
      <c r="AD320" s="252"/>
      <c r="AE320" s="229">
        <f>IF(OR(AND(E320="Feb",OR(F320=2012,OR(F320=2016,OR(F320=2020,OR(F320=2024,OR(F320=2028,F320=2032)))))),AND(E320="Feb",OR(F320=2036,OR(F320=2040,F320=2044)))),29,VLOOKUP(E320,Lookup!$B$2:$C$13,2,FALSE))</f>
        <v>31</v>
      </c>
      <c r="AF320" s="495">
        <f t="shared" si="16"/>
        <v>0</v>
      </c>
      <c r="AG320" s="496"/>
      <c r="AI320" s="229">
        <f t="shared" si="20"/>
        <v>20</v>
      </c>
    </row>
    <row r="321" spans="2:35" s="212" customFormat="1" ht="12.75" hidden="1">
      <c r="B321" s="211"/>
      <c r="D321" s="228">
        <f t="shared" si="17"/>
        <v>20</v>
      </c>
      <c r="E321" s="217" t="str">
        <f>IF(E320="","",VLOOKUP(E320,Lookup!$A$2:$B$13,2,FALSE))</f>
        <v>Nov</v>
      </c>
      <c r="F321" s="218">
        <f t="shared" si="21"/>
        <v>1919</v>
      </c>
      <c r="G321" s="249"/>
      <c r="H321" s="249"/>
      <c r="I321" s="249"/>
      <c r="J321" s="249"/>
      <c r="K321" s="249"/>
      <c r="L321" s="249"/>
      <c r="M321" s="249"/>
      <c r="N321" s="249"/>
      <c r="O321" s="249"/>
      <c r="P321" s="249"/>
      <c r="Q321" s="252"/>
      <c r="R321" s="252"/>
      <c r="S321" s="252"/>
      <c r="T321" s="252"/>
      <c r="U321" s="252"/>
      <c r="V321" s="252"/>
      <c r="W321" s="252"/>
      <c r="X321" s="252"/>
      <c r="Y321" s="252"/>
      <c r="Z321" s="252"/>
      <c r="AA321" s="252"/>
      <c r="AB321" s="252"/>
      <c r="AC321" s="252"/>
      <c r="AD321" s="252"/>
      <c r="AE321" s="229">
        <f>IF(OR(AND(E321="Feb",OR(F321=2012,OR(F321=2016,OR(F321=2020,OR(F321=2024,OR(F321=2028,F321=2032)))))),AND(E321="Feb",OR(F321=2036,OR(F321=2040,F321=2044)))),29,VLOOKUP(E321,Lookup!$B$2:$C$13,2,FALSE))</f>
        <v>30</v>
      </c>
      <c r="AF321" s="495">
        <f t="shared" si="16"/>
        <v>0</v>
      </c>
      <c r="AG321" s="496"/>
      <c r="AI321" s="229">
        <f t="shared" si="20"/>
        <v>20</v>
      </c>
    </row>
    <row r="322" spans="2:35" s="212" customFormat="1" ht="13.5" hidden="1" thickBot="1">
      <c r="B322" s="211"/>
      <c r="D322" s="230">
        <f t="shared" si="17"/>
        <v>20</v>
      </c>
      <c r="E322" s="231" t="str">
        <f>IF(E321="","",VLOOKUP(E321,Lookup!$A$2:$B$13,2,FALSE))</f>
        <v>Dec</v>
      </c>
      <c r="F322" s="232">
        <f t="shared" si="21"/>
        <v>1919</v>
      </c>
      <c r="G322" s="256"/>
      <c r="H322" s="256"/>
      <c r="I322" s="256"/>
      <c r="J322" s="256"/>
      <c r="K322" s="256"/>
      <c r="L322" s="256"/>
      <c r="M322" s="256"/>
      <c r="N322" s="256"/>
      <c r="O322" s="256"/>
      <c r="P322" s="256"/>
      <c r="Q322" s="257"/>
      <c r="R322" s="257"/>
      <c r="S322" s="257"/>
      <c r="T322" s="257"/>
      <c r="U322" s="257"/>
      <c r="V322" s="257"/>
      <c r="W322" s="257"/>
      <c r="X322" s="257"/>
      <c r="Y322" s="257"/>
      <c r="Z322" s="257"/>
      <c r="AA322" s="257"/>
      <c r="AB322" s="257"/>
      <c r="AC322" s="257"/>
      <c r="AD322" s="257"/>
      <c r="AE322" s="233">
        <f>IF(OR(AND(E322="Feb",OR(F322=2012,OR(F322=2016,OR(F322=2020,OR(F322=2024,OR(F322=2028,F322=2032)))))),AND(E322="Feb",OR(F322=2036,OR(F322=2040,F322=2044)))),29,VLOOKUP(E322,Lookup!$B$2:$C$13,2,FALSE))</f>
        <v>31</v>
      </c>
      <c r="AF322" s="531">
        <f t="shared" si="16"/>
        <v>0</v>
      </c>
      <c r="AG322" s="532"/>
      <c r="AI322" s="233">
        <f t="shared" si="20"/>
        <v>20</v>
      </c>
    </row>
    <row r="323" spans="2:35" s="212" customFormat="1" ht="12.75" hidden="1">
      <c r="B323" s="211"/>
      <c r="D323" s="213">
        <f t="shared" si="17"/>
        <v>21</v>
      </c>
      <c r="E323" s="234" t="str">
        <f>IF(E322="","",VLOOKUP(E322,Lookup!$A$2:$B$13,2,FALSE))</f>
        <v>Jan</v>
      </c>
      <c r="F323" s="235">
        <f t="shared" si="21"/>
        <v>1920</v>
      </c>
      <c r="G323" s="248"/>
      <c r="H323" s="248"/>
      <c r="I323" s="248"/>
      <c r="J323" s="248"/>
      <c r="K323" s="248"/>
      <c r="L323" s="248"/>
      <c r="M323" s="248"/>
      <c r="N323" s="248"/>
      <c r="O323" s="248"/>
      <c r="P323" s="248"/>
      <c r="Q323" s="251"/>
      <c r="R323" s="251"/>
      <c r="S323" s="251"/>
      <c r="T323" s="251"/>
      <c r="U323" s="251"/>
      <c r="V323" s="251"/>
      <c r="W323" s="251"/>
      <c r="X323" s="251"/>
      <c r="Y323" s="251"/>
      <c r="Z323" s="251"/>
      <c r="AA323" s="251"/>
      <c r="AB323" s="251"/>
      <c r="AC323" s="251"/>
      <c r="AD323" s="251"/>
      <c r="AE323" s="215">
        <f>IF(OR(AND(E323="Feb",OR(F323=2012,OR(F323=2016,OR(F323=2020,OR(F323=2024,OR(F323=2028,F323=2032)))))),AND(E323="Feb",OR(F323=2036,OR(F323=2040,F323=2044)))),29,VLOOKUP(E323,Lookup!$B$2:$C$13,2,FALSE))</f>
        <v>31</v>
      </c>
      <c r="AF323" s="528">
        <f t="shared" si="16"/>
        <v>0</v>
      </c>
      <c r="AG323" s="529"/>
      <c r="AI323" s="215">
        <f>+D323</f>
        <v>21</v>
      </c>
    </row>
    <row r="324" spans="2:35" s="212" customFormat="1" ht="12.75" hidden="1">
      <c r="B324" s="211"/>
      <c r="D324" s="216">
        <f t="shared" si="17"/>
        <v>21</v>
      </c>
      <c r="E324" s="217" t="str">
        <f>IF(E323="","",VLOOKUP(E323,Lookup!$A$2:$B$13,2,FALSE))</f>
        <v>Feb</v>
      </c>
      <c r="F324" s="218">
        <f t="shared" si="21"/>
        <v>1920</v>
      </c>
      <c r="G324" s="249"/>
      <c r="H324" s="249"/>
      <c r="I324" s="249"/>
      <c r="J324" s="249"/>
      <c r="K324" s="249"/>
      <c r="L324" s="249"/>
      <c r="M324" s="249"/>
      <c r="N324" s="249"/>
      <c r="O324" s="249"/>
      <c r="P324" s="249"/>
      <c r="Q324" s="252"/>
      <c r="R324" s="252"/>
      <c r="S324" s="252"/>
      <c r="T324" s="252"/>
      <c r="U324" s="252"/>
      <c r="V324" s="252"/>
      <c r="W324" s="252"/>
      <c r="X324" s="252"/>
      <c r="Y324" s="252"/>
      <c r="Z324" s="252"/>
      <c r="AA324" s="252"/>
      <c r="AB324" s="252"/>
      <c r="AC324" s="252"/>
      <c r="AD324" s="252"/>
      <c r="AE324" s="219">
        <f>IF(OR(AND(E324="Feb",OR(F324=2012,OR(F324=2016,OR(F324=2020,OR(F324=2024,OR(F324=2028,F324=2032)))))),AND(E324="Feb",OR(F324=2036,OR(F324=2040,F324=2044)))),29,VLOOKUP(E324,Lookup!$B$2:$C$13,2,FALSE))</f>
        <v>28</v>
      </c>
      <c r="AF324" s="495">
        <f t="shared" si="16"/>
        <v>0</v>
      </c>
      <c r="AG324" s="496"/>
      <c r="AI324" s="219">
        <f aca="true" t="shared" si="22" ref="AI324:AI346">+D324</f>
        <v>21</v>
      </c>
    </row>
    <row r="325" spans="2:35" s="212" customFormat="1" ht="12.75" hidden="1">
      <c r="B325" s="211"/>
      <c r="D325" s="216">
        <f t="shared" si="17"/>
        <v>21</v>
      </c>
      <c r="E325" s="217" t="str">
        <f>IF(E324="","",VLOOKUP(E324,Lookup!$A$2:$B$13,2,FALSE))</f>
        <v>Mar</v>
      </c>
      <c r="F325" s="218">
        <f t="shared" si="21"/>
        <v>1920</v>
      </c>
      <c r="G325" s="249"/>
      <c r="H325" s="249"/>
      <c r="I325" s="249"/>
      <c r="J325" s="249"/>
      <c r="K325" s="249"/>
      <c r="L325" s="249"/>
      <c r="M325" s="249"/>
      <c r="N325" s="249"/>
      <c r="O325" s="249"/>
      <c r="P325" s="249"/>
      <c r="Q325" s="252"/>
      <c r="R325" s="252"/>
      <c r="S325" s="252"/>
      <c r="T325" s="252"/>
      <c r="U325" s="252"/>
      <c r="V325" s="252"/>
      <c r="W325" s="252"/>
      <c r="X325" s="252"/>
      <c r="Y325" s="252"/>
      <c r="Z325" s="252"/>
      <c r="AA325" s="252"/>
      <c r="AB325" s="252"/>
      <c r="AC325" s="252"/>
      <c r="AD325" s="252"/>
      <c r="AE325" s="219">
        <f>IF(OR(AND(E325="Feb",OR(F325=2012,OR(F325=2016,OR(F325=2020,OR(F325=2024,OR(F325=2028,F325=2032)))))),AND(E325="Feb",OR(F325=2036,OR(F325=2040,F325=2044)))),29,VLOOKUP(E325,Lookup!$B$2:$C$13,2,FALSE))</f>
        <v>31</v>
      </c>
      <c r="AF325" s="495">
        <f t="shared" si="16"/>
        <v>0</v>
      </c>
      <c r="AG325" s="496"/>
      <c r="AI325" s="219">
        <f t="shared" si="22"/>
        <v>21</v>
      </c>
    </row>
    <row r="326" spans="2:35" s="212" customFormat="1" ht="12.75" hidden="1">
      <c r="B326" s="211"/>
      <c r="D326" s="216">
        <f t="shared" si="17"/>
        <v>21</v>
      </c>
      <c r="E326" s="217" t="str">
        <f>IF(E325="","",VLOOKUP(E325,Lookup!$A$2:$B$13,2,FALSE))</f>
        <v>Apr</v>
      </c>
      <c r="F326" s="218">
        <f t="shared" si="21"/>
        <v>1920</v>
      </c>
      <c r="G326" s="249"/>
      <c r="H326" s="249"/>
      <c r="I326" s="249"/>
      <c r="J326" s="249"/>
      <c r="K326" s="249"/>
      <c r="L326" s="249"/>
      <c r="M326" s="249"/>
      <c r="N326" s="249"/>
      <c r="O326" s="249"/>
      <c r="P326" s="249"/>
      <c r="Q326" s="252"/>
      <c r="R326" s="252"/>
      <c r="S326" s="252"/>
      <c r="T326" s="252"/>
      <c r="U326" s="252"/>
      <c r="V326" s="252"/>
      <c r="W326" s="252"/>
      <c r="X326" s="252"/>
      <c r="Y326" s="252"/>
      <c r="Z326" s="252"/>
      <c r="AA326" s="252"/>
      <c r="AB326" s="252"/>
      <c r="AC326" s="252"/>
      <c r="AD326" s="252"/>
      <c r="AE326" s="219">
        <f>IF(OR(AND(E326="Feb",OR(F326=2012,OR(F326=2016,OR(F326=2020,OR(F326=2024,OR(F326=2028,F326=2032)))))),AND(E326="Feb",OR(F326=2036,OR(F326=2040,F326=2044)))),29,VLOOKUP(E326,Lookup!$B$2:$C$13,2,FALSE))</f>
        <v>30</v>
      </c>
      <c r="AF326" s="495">
        <f t="shared" si="16"/>
        <v>0</v>
      </c>
      <c r="AG326" s="496"/>
      <c r="AI326" s="219">
        <f t="shared" si="22"/>
        <v>21</v>
      </c>
    </row>
    <row r="327" spans="2:35" s="212" customFormat="1" ht="12.75" hidden="1">
      <c r="B327" s="211"/>
      <c r="D327" s="216">
        <f t="shared" si="17"/>
        <v>21</v>
      </c>
      <c r="E327" s="217" t="str">
        <f>IF(E326="","",VLOOKUP(E326,Lookup!$A$2:$B$13,2,FALSE))</f>
        <v>May</v>
      </c>
      <c r="F327" s="218">
        <f t="shared" si="21"/>
        <v>1920</v>
      </c>
      <c r="G327" s="249"/>
      <c r="H327" s="249"/>
      <c r="I327" s="249"/>
      <c r="J327" s="249"/>
      <c r="K327" s="249"/>
      <c r="L327" s="249"/>
      <c r="M327" s="249"/>
      <c r="N327" s="249"/>
      <c r="O327" s="249"/>
      <c r="P327" s="249"/>
      <c r="Q327" s="252"/>
      <c r="R327" s="252"/>
      <c r="S327" s="252"/>
      <c r="T327" s="252"/>
      <c r="U327" s="252"/>
      <c r="V327" s="252"/>
      <c r="W327" s="252"/>
      <c r="X327" s="252"/>
      <c r="Y327" s="252"/>
      <c r="Z327" s="252"/>
      <c r="AA327" s="252"/>
      <c r="AB327" s="252"/>
      <c r="AC327" s="252"/>
      <c r="AD327" s="252"/>
      <c r="AE327" s="219">
        <f>IF(OR(AND(E327="Feb",OR(F327=2012,OR(F327=2016,OR(F327=2020,OR(F327=2024,OR(F327=2028,F327=2032)))))),AND(E327="Feb",OR(F327=2036,OR(F327=2040,F327=2044)))),29,VLOOKUP(E327,Lookup!$B$2:$C$13,2,FALSE))</f>
        <v>31</v>
      </c>
      <c r="AF327" s="495">
        <f t="shared" si="16"/>
        <v>0</v>
      </c>
      <c r="AG327" s="496"/>
      <c r="AI327" s="219">
        <f t="shared" si="22"/>
        <v>21</v>
      </c>
    </row>
    <row r="328" spans="2:35" s="212" customFormat="1" ht="12.75" hidden="1">
      <c r="B328" s="211"/>
      <c r="D328" s="216">
        <f t="shared" si="17"/>
        <v>21</v>
      </c>
      <c r="E328" s="217" t="str">
        <f>IF(E327="","",VLOOKUP(E327,Lookup!$A$2:$B$13,2,FALSE))</f>
        <v>Jun</v>
      </c>
      <c r="F328" s="218">
        <f t="shared" si="21"/>
        <v>1920</v>
      </c>
      <c r="G328" s="249"/>
      <c r="H328" s="249"/>
      <c r="I328" s="249"/>
      <c r="J328" s="249"/>
      <c r="K328" s="249"/>
      <c r="L328" s="249"/>
      <c r="M328" s="249"/>
      <c r="N328" s="249"/>
      <c r="O328" s="249"/>
      <c r="P328" s="249"/>
      <c r="Q328" s="252"/>
      <c r="R328" s="252"/>
      <c r="S328" s="252"/>
      <c r="T328" s="252"/>
      <c r="U328" s="252"/>
      <c r="V328" s="252"/>
      <c r="W328" s="252"/>
      <c r="X328" s="252"/>
      <c r="Y328" s="252"/>
      <c r="Z328" s="252"/>
      <c r="AA328" s="252"/>
      <c r="AB328" s="252"/>
      <c r="AC328" s="252"/>
      <c r="AD328" s="252"/>
      <c r="AE328" s="219">
        <f>IF(OR(AND(E328="Feb",OR(F328=2012,OR(F328=2016,OR(F328=2020,OR(F328=2024,OR(F328=2028,F328=2032)))))),AND(E328="Feb",OR(F328=2036,OR(F328=2040,F328=2044)))),29,VLOOKUP(E328,Lookup!$B$2:$C$13,2,FALSE))</f>
        <v>30</v>
      </c>
      <c r="AF328" s="495">
        <f t="shared" si="16"/>
        <v>0</v>
      </c>
      <c r="AG328" s="496"/>
      <c r="AI328" s="219">
        <f t="shared" si="22"/>
        <v>21</v>
      </c>
    </row>
    <row r="329" spans="2:35" s="212" customFormat="1" ht="12.75" hidden="1">
      <c r="B329" s="211"/>
      <c r="D329" s="216">
        <f t="shared" si="17"/>
        <v>21</v>
      </c>
      <c r="E329" s="217" t="str">
        <f>IF(E328="","",VLOOKUP(E328,Lookup!$A$2:$B$13,2,FALSE))</f>
        <v>Jul</v>
      </c>
      <c r="F329" s="218">
        <f t="shared" si="21"/>
        <v>1920</v>
      </c>
      <c r="G329" s="249"/>
      <c r="H329" s="249"/>
      <c r="I329" s="249"/>
      <c r="J329" s="249"/>
      <c r="K329" s="249"/>
      <c r="L329" s="249"/>
      <c r="M329" s="249"/>
      <c r="N329" s="249"/>
      <c r="O329" s="249"/>
      <c r="P329" s="249"/>
      <c r="Q329" s="252"/>
      <c r="R329" s="252"/>
      <c r="S329" s="252"/>
      <c r="T329" s="252"/>
      <c r="U329" s="252"/>
      <c r="V329" s="252"/>
      <c r="W329" s="252"/>
      <c r="X329" s="252"/>
      <c r="Y329" s="252"/>
      <c r="Z329" s="252"/>
      <c r="AA329" s="252"/>
      <c r="AB329" s="252"/>
      <c r="AC329" s="252"/>
      <c r="AD329" s="252"/>
      <c r="AE329" s="219">
        <f>IF(OR(AND(E329="Feb",OR(F329=2012,OR(F329=2016,OR(F329=2020,OR(F329=2024,OR(F329=2028,F329=2032)))))),AND(E329="Feb",OR(F329=2036,OR(F329=2040,F329=2044)))),29,VLOOKUP(E329,Lookup!$B$2:$C$13,2,FALSE))</f>
        <v>31</v>
      </c>
      <c r="AF329" s="495">
        <f t="shared" si="16"/>
        <v>0</v>
      </c>
      <c r="AG329" s="496"/>
      <c r="AI329" s="219">
        <f t="shared" si="22"/>
        <v>21</v>
      </c>
    </row>
    <row r="330" spans="2:35" s="212" customFormat="1" ht="12.75" hidden="1">
      <c r="B330" s="211"/>
      <c r="D330" s="216">
        <f t="shared" si="17"/>
        <v>21</v>
      </c>
      <c r="E330" s="217" t="str">
        <f>IF(E329="","",VLOOKUP(E329,Lookup!$A$2:$B$13,2,FALSE))</f>
        <v>Aug</v>
      </c>
      <c r="F330" s="218">
        <f t="shared" si="21"/>
        <v>1920</v>
      </c>
      <c r="G330" s="249"/>
      <c r="H330" s="249"/>
      <c r="I330" s="249"/>
      <c r="J330" s="249"/>
      <c r="K330" s="249"/>
      <c r="L330" s="249"/>
      <c r="M330" s="249"/>
      <c r="N330" s="249"/>
      <c r="O330" s="249"/>
      <c r="P330" s="249"/>
      <c r="Q330" s="252"/>
      <c r="R330" s="252"/>
      <c r="S330" s="252"/>
      <c r="T330" s="252"/>
      <c r="U330" s="252"/>
      <c r="V330" s="252"/>
      <c r="W330" s="252"/>
      <c r="X330" s="252"/>
      <c r="Y330" s="252"/>
      <c r="Z330" s="252"/>
      <c r="AA330" s="252"/>
      <c r="AB330" s="252"/>
      <c r="AC330" s="252"/>
      <c r="AD330" s="252"/>
      <c r="AE330" s="219">
        <f>IF(OR(AND(E330="Feb",OR(F330=2012,OR(F330=2016,OR(F330=2020,OR(F330=2024,OR(F330=2028,F330=2032)))))),AND(E330="Feb",OR(F330=2036,OR(F330=2040,F330=2044)))),29,VLOOKUP(E330,Lookup!$B$2:$C$13,2,FALSE))</f>
        <v>31</v>
      </c>
      <c r="AF330" s="495">
        <f t="shared" si="16"/>
        <v>0</v>
      </c>
      <c r="AG330" s="496"/>
      <c r="AI330" s="219">
        <f t="shared" si="22"/>
        <v>21</v>
      </c>
    </row>
    <row r="331" spans="2:35" s="212" customFormat="1" ht="12.75" hidden="1">
      <c r="B331" s="211"/>
      <c r="D331" s="216">
        <f t="shared" si="17"/>
        <v>21</v>
      </c>
      <c r="E331" s="217" t="str">
        <f>IF(E330="","",VLOOKUP(E330,Lookup!$A$2:$B$13,2,FALSE))</f>
        <v>Sep</v>
      </c>
      <c r="F331" s="218">
        <f t="shared" si="21"/>
        <v>1920</v>
      </c>
      <c r="G331" s="249"/>
      <c r="H331" s="249"/>
      <c r="I331" s="249"/>
      <c r="J331" s="249"/>
      <c r="K331" s="249"/>
      <c r="L331" s="249"/>
      <c r="M331" s="249"/>
      <c r="N331" s="249"/>
      <c r="O331" s="249"/>
      <c r="P331" s="249"/>
      <c r="Q331" s="252"/>
      <c r="R331" s="252"/>
      <c r="S331" s="252"/>
      <c r="T331" s="252"/>
      <c r="U331" s="252"/>
      <c r="V331" s="252"/>
      <c r="W331" s="252"/>
      <c r="X331" s="252"/>
      <c r="Y331" s="252"/>
      <c r="Z331" s="252"/>
      <c r="AA331" s="252"/>
      <c r="AB331" s="252"/>
      <c r="AC331" s="252"/>
      <c r="AD331" s="252"/>
      <c r="AE331" s="219">
        <f>IF(OR(AND(E331="Feb",OR(F331=2012,OR(F331=2016,OR(F331=2020,OR(F331=2024,OR(F331=2028,F331=2032)))))),AND(E331="Feb",OR(F331=2036,OR(F331=2040,F331=2044)))),29,VLOOKUP(E331,Lookup!$B$2:$C$13,2,FALSE))</f>
        <v>30</v>
      </c>
      <c r="AF331" s="495">
        <f t="shared" si="16"/>
        <v>0</v>
      </c>
      <c r="AG331" s="496"/>
      <c r="AI331" s="219">
        <f t="shared" si="22"/>
        <v>21</v>
      </c>
    </row>
    <row r="332" spans="2:35" s="212" customFormat="1" ht="12.75" hidden="1">
      <c r="B332" s="211"/>
      <c r="D332" s="216">
        <f t="shared" si="17"/>
        <v>21</v>
      </c>
      <c r="E332" s="217" t="str">
        <f>IF(E331="","",VLOOKUP(E331,Lookup!$A$2:$B$13,2,FALSE))</f>
        <v>Oct</v>
      </c>
      <c r="F332" s="218">
        <f t="shared" si="21"/>
        <v>1920</v>
      </c>
      <c r="G332" s="249"/>
      <c r="H332" s="249"/>
      <c r="I332" s="249"/>
      <c r="J332" s="249"/>
      <c r="K332" s="249"/>
      <c r="L332" s="249"/>
      <c r="M332" s="249"/>
      <c r="N332" s="249"/>
      <c r="O332" s="249"/>
      <c r="P332" s="249"/>
      <c r="Q332" s="252"/>
      <c r="R332" s="252"/>
      <c r="S332" s="252"/>
      <c r="T332" s="252"/>
      <c r="U332" s="252"/>
      <c r="V332" s="252"/>
      <c r="W332" s="252"/>
      <c r="X332" s="252"/>
      <c r="Y332" s="252"/>
      <c r="Z332" s="252"/>
      <c r="AA332" s="252"/>
      <c r="AB332" s="252"/>
      <c r="AC332" s="252"/>
      <c r="AD332" s="252"/>
      <c r="AE332" s="219">
        <f>IF(OR(AND(E332="Feb",OR(F332=2012,OR(F332=2016,OR(F332=2020,OR(F332=2024,OR(F332=2028,F332=2032)))))),AND(E332="Feb",OR(F332=2036,OR(F332=2040,F332=2044)))),29,VLOOKUP(E332,Lookup!$B$2:$C$13,2,FALSE))</f>
        <v>31</v>
      </c>
      <c r="AF332" s="495">
        <f t="shared" si="16"/>
        <v>0</v>
      </c>
      <c r="AG332" s="496"/>
      <c r="AI332" s="219">
        <f t="shared" si="22"/>
        <v>21</v>
      </c>
    </row>
    <row r="333" spans="2:35" s="212" customFormat="1" ht="12.75" hidden="1">
      <c r="B333" s="211"/>
      <c r="D333" s="216">
        <f t="shared" si="17"/>
        <v>21</v>
      </c>
      <c r="E333" s="217" t="str">
        <f>IF(E332="","",VLOOKUP(E332,Lookup!$A$2:$B$13,2,FALSE))</f>
        <v>Nov</v>
      </c>
      <c r="F333" s="218">
        <f t="shared" si="21"/>
        <v>1920</v>
      </c>
      <c r="G333" s="249"/>
      <c r="H333" s="249"/>
      <c r="I333" s="249"/>
      <c r="J333" s="249"/>
      <c r="K333" s="249"/>
      <c r="L333" s="249"/>
      <c r="M333" s="249"/>
      <c r="N333" s="249"/>
      <c r="O333" s="249"/>
      <c r="P333" s="249"/>
      <c r="Q333" s="252"/>
      <c r="R333" s="252"/>
      <c r="S333" s="252"/>
      <c r="T333" s="252"/>
      <c r="U333" s="252"/>
      <c r="V333" s="252"/>
      <c r="W333" s="252"/>
      <c r="X333" s="252"/>
      <c r="Y333" s="252"/>
      <c r="Z333" s="252"/>
      <c r="AA333" s="252"/>
      <c r="AB333" s="252"/>
      <c r="AC333" s="252"/>
      <c r="AD333" s="252"/>
      <c r="AE333" s="219">
        <f>IF(OR(AND(E333="Feb",OR(F333=2012,OR(F333=2016,OR(F333=2020,OR(F333=2024,OR(F333=2028,F333=2032)))))),AND(E333="Feb",OR(F333=2036,OR(F333=2040,F333=2044)))),29,VLOOKUP(E333,Lookup!$B$2:$C$13,2,FALSE))</f>
        <v>30</v>
      </c>
      <c r="AF333" s="495">
        <f t="shared" si="16"/>
        <v>0</v>
      </c>
      <c r="AG333" s="496"/>
      <c r="AI333" s="219">
        <f t="shared" si="22"/>
        <v>21</v>
      </c>
    </row>
    <row r="334" spans="2:35" s="212" customFormat="1" ht="13.5" hidden="1" thickBot="1">
      <c r="B334" s="211"/>
      <c r="D334" s="220">
        <f t="shared" si="17"/>
        <v>21</v>
      </c>
      <c r="E334" s="221" t="str">
        <f>IF(E333="","",VLOOKUP(E333,Lookup!$A$2:$B$13,2,FALSE))</f>
        <v>Dec</v>
      </c>
      <c r="F334" s="222">
        <f t="shared" si="21"/>
        <v>1920</v>
      </c>
      <c r="G334" s="250"/>
      <c r="H334" s="250"/>
      <c r="I334" s="250"/>
      <c r="J334" s="250"/>
      <c r="K334" s="250"/>
      <c r="L334" s="250"/>
      <c r="M334" s="250"/>
      <c r="N334" s="250"/>
      <c r="O334" s="250"/>
      <c r="P334" s="250"/>
      <c r="Q334" s="253"/>
      <c r="R334" s="253"/>
      <c r="S334" s="253"/>
      <c r="T334" s="253"/>
      <c r="U334" s="253"/>
      <c r="V334" s="253"/>
      <c r="W334" s="253"/>
      <c r="X334" s="253"/>
      <c r="Y334" s="253"/>
      <c r="Z334" s="253"/>
      <c r="AA334" s="253"/>
      <c r="AB334" s="253"/>
      <c r="AC334" s="253"/>
      <c r="AD334" s="253"/>
      <c r="AE334" s="223">
        <f>IF(OR(AND(E334="Feb",OR(F334=2012,OR(F334=2016,OR(F334=2020,OR(F334=2024,OR(F334=2028,F334=2032)))))),AND(E334="Feb",OR(F334=2036,OR(F334=2040,F334=2044)))),29,VLOOKUP(E334,Lookup!$B$2:$C$13,2,FALSE))</f>
        <v>31</v>
      </c>
      <c r="AF334" s="522">
        <f t="shared" si="16"/>
        <v>0</v>
      </c>
      <c r="AG334" s="523"/>
      <c r="AI334" s="223">
        <f t="shared" si="22"/>
        <v>21</v>
      </c>
    </row>
    <row r="335" spans="2:35" s="212" customFormat="1" ht="12.75" hidden="1">
      <c r="B335" s="211"/>
      <c r="D335" s="224">
        <f t="shared" si="17"/>
        <v>22</v>
      </c>
      <c r="E335" s="225" t="str">
        <f>IF(E334="","",VLOOKUP(E334,Lookup!$A$2:$B$13,2,FALSE))</f>
        <v>Jan</v>
      </c>
      <c r="F335" s="226">
        <f t="shared" si="21"/>
        <v>1921</v>
      </c>
      <c r="G335" s="254"/>
      <c r="H335" s="254"/>
      <c r="I335" s="254"/>
      <c r="J335" s="254"/>
      <c r="K335" s="254"/>
      <c r="L335" s="254"/>
      <c r="M335" s="254"/>
      <c r="N335" s="254"/>
      <c r="O335" s="254"/>
      <c r="P335" s="254"/>
      <c r="Q335" s="255"/>
      <c r="R335" s="255"/>
      <c r="S335" s="255"/>
      <c r="T335" s="255"/>
      <c r="U335" s="255"/>
      <c r="V335" s="255"/>
      <c r="W335" s="255"/>
      <c r="X335" s="255"/>
      <c r="Y335" s="255"/>
      <c r="Z335" s="255"/>
      <c r="AA335" s="255"/>
      <c r="AB335" s="255"/>
      <c r="AC335" s="255"/>
      <c r="AD335" s="255"/>
      <c r="AE335" s="227">
        <f>IF(OR(AND(E335="Feb",OR(F335=2012,OR(F335=2016,OR(F335=2020,OR(F335=2024,OR(F335=2028,F335=2032)))))),AND(E335="Feb",OR(F335=2036,OR(F335=2040,F335=2044)))),29,VLOOKUP(E335,Lookup!$B$2:$C$13,2,FALSE))</f>
        <v>31</v>
      </c>
      <c r="AF335" s="502">
        <f t="shared" si="16"/>
        <v>0</v>
      </c>
      <c r="AG335" s="503"/>
      <c r="AI335" s="227">
        <f t="shared" si="22"/>
        <v>22</v>
      </c>
    </row>
    <row r="336" spans="2:35" s="212" customFormat="1" ht="12.75" hidden="1">
      <c r="B336" s="211"/>
      <c r="D336" s="228">
        <f t="shared" si="17"/>
        <v>22</v>
      </c>
      <c r="E336" s="217" t="str">
        <f>IF(E335="","",VLOOKUP(E335,Lookup!$A$2:$B$13,2,FALSE))</f>
        <v>Feb</v>
      </c>
      <c r="F336" s="218">
        <f t="shared" si="21"/>
        <v>1921</v>
      </c>
      <c r="G336" s="249"/>
      <c r="H336" s="249"/>
      <c r="I336" s="249"/>
      <c r="J336" s="249"/>
      <c r="K336" s="249"/>
      <c r="L336" s="249"/>
      <c r="M336" s="249"/>
      <c r="N336" s="249"/>
      <c r="O336" s="249"/>
      <c r="P336" s="249"/>
      <c r="Q336" s="252"/>
      <c r="R336" s="252"/>
      <c r="S336" s="252"/>
      <c r="T336" s="252"/>
      <c r="U336" s="252"/>
      <c r="V336" s="252"/>
      <c r="W336" s="252"/>
      <c r="X336" s="252"/>
      <c r="Y336" s="252"/>
      <c r="Z336" s="252"/>
      <c r="AA336" s="252"/>
      <c r="AB336" s="252"/>
      <c r="AC336" s="252"/>
      <c r="AD336" s="252"/>
      <c r="AE336" s="229">
        <f>IF(OR(AND(E336="Feb",OR(F336=2012,OR(F336=2016,OR(F336=2020,OR(F336=2024,OR(F336=2028,F336=2032)))))),AND(E336="Feb",OR(F336=2036,OR(F336=2040,F336=2044)))),29,VLOOKUP(E336,Lookup!$B$2:$C$13,2,FALSE))</f>
        <v>28</v>
      </c>
      <c r="AF336" s="495">
        <f t="shared" si="16"/>
        <v>0</v>
      </c>
      <c r="AG336" s="496"/>
      <c r="AI336" s="229">
        <f t="shared" si="22"/>
        <v>22</v>
      </c>
    </row>
    <row r="337" spans="2:35" s="212" customFormat="1" ht="12.75" hidden="1">
      <c r="B337" s="211"/>
      <c r="D337" s="228">
        <f t="shared" si="17"/>
        <v>22</v>
      </c>
      <c r="E337" s="217" t="str">
        <f>IF(E336="","",VLOOKUP(E336,Lookup!$A$2:$B$13,2,FALSE))</f>
        <v>Mar</v>
      </c>
      <c r="F337" s="218">
        <f t="shared" si="21"/>
        <v>1921</v>
      </c>
      <c r="G337" s="249"/>
      <c r="H337" s="249"/>
      <c r="I337" s="249"/>
      <c r="J337" s="249"/>
      <c r="K337" s="249"/>
      <c r="L337" s="249"/>
      <c r="M337" s="249"/>
      <c r="N337" s="249"/>
      <c r="O337" s="249"/>
      <c r="P337" s="249"/>
      <c r="Q337" s="252"/>
      <c r="R337" s="252"/>
      <c r="S337" s="252"/>
      <c r="T337" s="252"/>
      <c r="U337" s="252"/>
      <c r="V337" s="252"/>
      <c r="W337" s="252"/>
      <c r="X337" s="252"/>
      <c r="Y337" s="252"/>
      <c r="Z337" s="252"/>
      <c r="AA337" s="252"/>
      <c r="AB337" s="252"/>
      <c r="AC337" s="252"/>
      <c r="AD337" s="252"/>
      <c r="AE337" s="229">
        <f>IF(OR(AND(E337="Feb",OR(F337=2012,OR(F337=2016,OR(F337=2020,OR(F337=2024,OR(F337=2028,F337=2032)))))),AND(E337="Feb",OR(F337=2036,OR(F337=2040,F337=2044)))),29,VLOOKUP(E337,Lookup!$B$2:$C$13,2,FALSE))</f>
        <v>31</v>
      </c>
      <c r="AF337" s="495">
        <f t="shared" si="16"/>
        <v>0</v>
      </c>
      <c r="AG337" s="496"/>
      <c r="AI337" s="229">
        <f t="shared" si="22"/>
        <v>22</v>
      </c>
    </row>
    <row r="338" spans="2:35" s="212" customFormat="1" ht="12.75" hidden="1">
      <c r="B338" s="211"/>
      <c r="D338" s="228">
        <f t="shared" si="17"/>
        <v>22</v>
      </c>
      <c r="E338" s="217" t="str">
        <f>IF(E337="","",VLOOKUP(E337,Lookup!$A$2:$B$13,2,FALSE))</f>
        <v>Apr</v>
      </c>
      <c r="F338" s="218">
        <f t="shared" si="21"/>
        <v>1921</v>
      </c>
      <c r="G338" s="249"/>
      <c r="H338" s="249"/>
      <c r="I338" s="249"/>
      <c r="J338" s="249"/>
      <c r="K338" s="249"/>
      <c r="L338" s="249"/>
      <c r="M338" s="249"/>
      <c r="N338" s="249"/>
      <c r="O338" s="249"/>
      <c r="P338" s="249"/>
      <c r="Q338" s="252"/>
      <c r="R338" s="252"/>
      <c r="S338" s="252"/>
      <c r="T338" s="252"/>
      <c r="U338" s="252"/>
      <c r="V338" s="252"/>
      <c r="W338" s="252"/>
      <c r="X338" s="252"/>
      <c r="Y338" s="252"/>
      <c r="Z338" s="252"/>
      <c r="AA338" s="252"/>
      <c r="AB338" s="252"/>
      <c r="AC338" s="252"/>
      <c r="AD338" s="252"/>
      <c r="AE338" s="229">
        <f>IF(OR(AND(E338="Feb",OR(F338=2012,OR(F338=2016,OR(F338=2020,OR(F338=2024,OR(F338=2028,F338=2032)))))),AND(E338="Feb",OR(F338=2036,OR(F338=2040,F338=2044)))),29,VLOOKUP(E338,Lookup!$B$2:$C$13,2,FALSE))</f>
        <v>30</v>
      </c>
      <c r="AF338" s="495">
        <f t="shared" si="16"/>
        <v>0</v>
      </c>
      <c r="AG338" s="496"/>
      <c r="AI338" s="229">
        <f t="shared" si="22"/>
        <v>22</v>
      </c>
    </row>
    <row r="339" spans="2:35" s="212" customFormat="1" ht="12.75" hidden="1">
      <c r="B339" s="211"/>
      <c r="D339" s="228">
        <f t="shared" si="17"/>
        <v>22</v>
      </c>
      <c r="E339" s="217" t="str">
        <f>IF(E338="","",VLOOKUP(E338,Lookup!$A$2:$B$13,2,FALSE))</f>
        <v>May</v>
      </c>
      <c r="F339" s="218">
        <f t="shared" si="21"/>
        <v>1921</v>
      </c>
      <c r="G339" s="249"/>
      <c r="H339" s="249"/>
      <c r="I339" s="249"/>
      <c r="J339" s="249"/>
      <c r="K339" s="249"/>
      <c r="L339" s="249"/>
      <c r="M339" s="249"/>
      <c r="N339" s="249"/>
      <c r="O339" s="249"/>
      <c r="P339" s="249"/>
      <c r="Q339" s="252"/>
      <c r="R339" s="252"/>
      <c r="S339" s="252"/>
      <c r="T339" s="252"/>
      <c r="U339" s="252"/>
      <c r="V339" s="252"/>
      <c r="W339" s="252"/>
      <c r="X339" s="252"/>
      <c r="Y339" s="252"/>
      <c r="Z339" s="252"/>
      <c r="AA339" s="252"/>
      <c r="AB339" s="252"/>
      <c r="AC339" s="252"/>
      <c r="AD339" s="252"/>
      <c r="AE339" s="229">
        <f>IF(OR(AND(E339="Feb",OR(F339=2012,OR(F339=2016,OR(F339=2020,OR(F339=2024,OR(F339=2028,F339=2032)))))),AND(E339="Feb",OR(F339=2036,OR(F339=2040,F339=2044)))),29,VLOOKUP(E339,Lookup!$B$2:$C$13,2,FALSE))</f>
        <v>31</v>
      </c>
      <c r="AF339" s="495">
        <f aca="true" t="shared" si="23" ref="AF339:AF402">SUM(G339:AD339)*AE339</f>
        <v>0</v>
      </c>
      <c r="AG339" s="496"/>
      <c r="AI339" s="229">
        <f t="shared" si="22"/>
        <v>22</v>
      </c>
    </row>
    <row r="340" spans="2:35" s="212" customFormat="1" ht="12.75" hidden="1">
      <c r="B340" s="211"/>
      <c r="D340" s="228">
        <f t="shared" si="17"/>
        <v>22</v>
      </c>
      <c r="E340" s="217" t="str">
        <f>IF(E339="","",VLOOKUP(E339,Lookup!$A$2:$B$13,2,FALSE))</f>
        <v>Jun</v>
      </c>
      <c r="F340" s="218">
        <f t="shared" si="21"/>
        <v>1921</v>
      </c>
      <c r="G340" s="249"/>
      <c r="H340" s="249"/>
      <c r="I340" s="249"/>
      <c r="J340" s="249"/>
      <c r="K340" s="249"/>
      <c r="L340" s="249"/>
      <c r="M340" s="249"/>
      <c r="N340" s="249"/>
      <c r="O340" s="249"/>
      <c r="P340" s="249"/>
      <c r="Q340" s="252"/>
      <c r="R340" s="252"/>
      <c r="S340" s="252"/>
      <c r="T340" s="252"/>
      <c r="U340" s="252"/>
      <c r="V340" s="252"/>
      <c r="W340" s="252"/>
      <c r="X340" s="252"/>
      <c r="Y340" s="252"/>
      <c r="Z340" s="252"/>
      <c r="AA340" s="252"/>
      <c r="AB340" s="252"/>
      <c r="AC340" s="252"/>
      <c r="AD340" s="252"/>
      <c r="AE340" s="229">
        <f>IF(OR(AND(E340="Feb",OR(F340=2012,OR(F340=2016,OR(F340=2020,OR(F340=2024,OR(F340=2028,F340=2032)))))),AND(E340="Feb",OR(F340=2036,OR(F340=2040,F340=2044)))),29,VLOOKUP(E340,Lookup!$B$2:$C$13,2,FALSE))</f>
        <v>30</v>
      </c>
      <c r="AF340" s="495">
        <f t="shared" si="23"/>
        <v>0</v>
      </c>
      <c r="AG340" s="496"/>
      <c r="AI340" s="229">
        <f t="shared" si="22"/>
        <v>22</v>
      </c>
    </row>
    <row r="341" spans="2:35" s="212" customFormat="1" ht="12.75" hidden="1">
      <c r="B341" s="211"/>
      <c r="D341" s="228">
        <f t="shared" si="17"/>
        <v>22</v>
      </c>
      <c r="E341" s="217" t="str">
        <f>IF(E340="","",VLOOKUP(E340,Lookup!$A$2:$B$13,2,FALSE))</f>
        <v>Jul</v>
      </c>
      <c r="F341" s="218">
        <f t="shared" si="21"/>
        <v>1921</v>
      </c>
      <c r="G341" s="249"/>
      <c r="H341" s="249"/>
      <c r="I341" s="249"/>
      <c r="J341" s="249"/>
      <c r="K341" s="249"/>
      <c r="L341" s="249"/>
      <c r="M341" s="249"/>
      <c r="N341" s="249"/>
      <c r="O341" s="249"/>
      <c r="P341" s="249"/>
      <c r="Q341" s="252"/>
      <c r="R341" s="252"/>
      <c r="S341" s="252"/>
      <c r="T341" s="252"/>
      <c r="U341" s="252"/>
      <c r="V341" s="252"/>
      <c r="W341" s="252"/>
      <c r="X341" s="252"/>
      <c r="Y341" s="252"/>
      <c r="Z341" s="252"/>
      <c r="AA341" s="252"/>
      <c r="AB341" s="252"/>
      <c r="AC341" s="252"/>
      <c r="AD341" s="252"/>
      <c r="AE341" s="229">
        <f>IF(OR(AND(E341="Feb",OR(F341=2012,OR(F341=2016,OR(F341=2020,OR(F341=2024,OR(F341=2028,F341=2032)))))),AND(E341="Feb",OR(F341=2036,OR(F341=2040,F341=2044)))),29,VLOOKUP(E341,Lookup!$B$2:$C$13,2,FALSE))</f>
        <v>31</v>
      </c>
      <c r="AF341" s="495">
        <f t="shared" si="23"/>
        <v>0</v>
      </c>
      <c r="AG341" s="496"/>
      <c r="AI341" s="229">
        <f t="shared" si="22"/>
        <v>22</v>
      </c>
    </row>
    <row r="342" spans="2:35" s="212" customFormat="1" ht="12.75" hidden="1">
      <c r="B342" s="211"/>
      <c r="D342" s="228">
        <f t="shared" si="17"/>
        <v>22</v>
      </c>
      <c r="E342" s="217" t="str">
        <f>IF(E341="","",VLOOKUP(E341,Lookup!$A$2:$B$13,2,FALSE))</f>
        <v>Aug</v>
      </c>
      <c r="F342" s="218">
        <f t="shared" si="21"/>
        <v>1921</v>
      </c>
      <c r="G342" s="249"/>
      <c r="H342" s="249"/>
      <c r="I342" s="249"/>
      <c r="J342" s="249"/>
      <c r="K342" s="249"/>
      <c r="L342" s="249"/>
      <c r="M342" s="249"/>
      <c r="N342" s="249"/>
      <c r="O342" s="249"/>
      <c r="P342" s="249"/>
      <c r="Q342" s="252"/>
      <c r="R342" s="252"/>
      <c r="S342" s="252"/>
      <c r="T342" s="252"/>
      <c r="U342" s="252"/>
      <c r="V342" s="252"/>
      <c r="W342" s="252"/>
      <c r="X342" s="252"/>
      <c r="Y342" s="252"/>
      <c r="Z342" s="252"/>
      <c r="AA342" s="252"/>
      <c r="AB342" s="252"/>
      <c r="AC342" s="252"/>
      <c r="AD342" s="252"/>
      <c r="AE342" s="229">
        <f>IF(OR(AND(E342="Feb",OR(F342=2012,OR(F342=2016,OR(F342=2020,OR(F342=2024,OR(F342=2028,F342=2032)))))),AND(E342="Feb",OR(F342=2036,OR(F342=2040,F342=2044)))),29,VLOOKUP(E342,Lookup!$B$2:$C$13,2,FALSE))</f>
        <v>31</v>
      </c>
      <c r="AF342" s="495">
        <f t="shared" si="23"/>
        <v>0</v>
      </c>
      <c r="AG342" s="496"/>
      <c r="AI342" s="229">
        <f t="shared" si="22"/>
        <v>22</v>
      </c>
    </row>
    <row r="343" spans="2:35" s="212" customFormat="1" ht="12.75" hidden="1">
      <c r="B343" s="211"/>
      <c r="D343" s="228">
        <f t="shared" si="17"/>
        <v>22</v>
      </c>
      <c r="E343" s="217" t="str">
        <f>IF(E342="","",VLOOKUP(E342,Lookup!$A$2:$B$13,2,FALSE))</f>
        <v>Sep</v>
      </c>
      <c r="F343" s="218">
        <f t="shared" si="21"/>
        <v>1921</v>
      </c>
      <c r="G343" s="249"/>
      <c r="H343" s="249"/>
      <c r="I343" s="249"/>
      <c r="J343" s="249"/>
      <c r="K343" s="249"/>
      <c r="L343" s="249"/>
      <c r="M343" s="249"/>
      <c r="N343" s="249"/>
      <c r="O343" s="249"/>
      <c r="P343" s="249"/>
      <c r="Q343" s="252"/>
      <c r="R343" s="252"/>
      <c r="S343" s="252"/>
      <c r="T343" s="252"/>
      <c r="U343" s="252"/>
      <c r="V343" s="252"/>
      <c r="W343" s="252"/>
      <c r="X343" s="252"/>
      <c r="Y343" s="252"/>
      <c r="Z343" s="252"/>
      <c r="AA343" s="252"/>
      <c r="AB343" s="252"/>
      <c r="AC343" s="252"/>
      <c r="AD343" s="252"/>
      <c r="AE343" s="229">
        <f>IF(OR(AND(E343="Feb",OR(F343=2012,OR(F343=2016,OR(F343=2020,OR(F343=2024,OR(F343=2028,F343=2032)))))),AND(E343="Feb",OR(F343=2036,OR(F343=2040,F343=2044)))),29,VLOOKUP(E343,Lookup!$B$2:$C$13,2,FALSE))</f>
        <v>30</v>
      </c>
      <c r="AF343" s="495">
        <f t="shared" si="23"/>
        <v>0</v>
      </c>
      <c r="AG343" s="496"/>
      <c r="AI343" s="229">
        <f t="shared" si="22"/>
        <v>22</v>
      </c>
    </row>
    <row r="344" spans="2:35" s="212" customFormat="1" ht="12.75" hidden="1">
      <c r="B344" s="211"/>
      <c r="D344" s="228">
        <f t="shared" si="17"/>
        <v>22</v>
      </c>
      <c r="E344" s="217" t="str">
        <f>IF(E343="","",VLOOKUP(E343,Lookup!$A$2:$B$13,2,FALSE))</f>
        <v>Oct</v>
      </c>
      <c r="F344" s="218">
        <f t="shared" si="21"/>
        <v>1921</v>
      </c>
      <c r="G344" s="249"/>
      <c r="H344" s="249"/>
      <c r="I344" s="249"/>
      <c r="J344" s="249"/>
      <c r="K344" s="249"/>
      <c r="L344" s="249"/>
      <c r="M344" s="249"/>
      <c r="N344" s="249"/>
      <c r="O344" s="249"/>
      <c r="P344" s="249"/>
      <c r="Q344" s="252"/>
      <c r="R344" s="252"/>
      <c r="S344" s="252"/>
      <c r="T344" s="252"/>
      <c r="U344" s="252"/>
      <c r="V344" s="252"/>
      <c r="W344" s="252"/>
      <c r="X344" s="252"/>
      <c r="Y344" s="252"/>
      <c r="Z344" s="252"/>
      <c r="AA344" s="252"/>
      <c r="AB344" s="252"/>
      <c r="AC344" s="252"/>
      <c r="AD344" s="252"/>
      <c r="AE344" s="229">
        <f>IF(OR(AND(E344="Feb",OR(F344=2012,OR(F344=2016,OR(F344=2020,OR(F344=2024,OR(F344=2028,F344=2032)))))),AND(E344="Feb",OR(F344=2036,OR(F344=2040,F344=2044)))),29,VLOOKUP(E344,Lookup!$B$2:$C$13,2,FALSE))</f>
        <v>31</v>
      </c>
      <c r="AF344" s="495">
        <f t="shared" si="23"/>
        <v>0</v>
      </c>
      <c r="AG344" s="496"/>
      <c r="AI344" s="229">
        <f t="shared" si="22"/>
        <v>22</v>
      </c>
    </row>
    <row r="345" spans="2:35" s="212" customFormat="1" ht="12.75" hidden="1">
      <c r="B345" s="211"/>
      <c r="D345" s="228">
        <f t="shared" si="17"/>
        <v>22</v>
      </c>
      <c r="E345" s="217" t="str">
        <f>IF(E344="","",VLOOKUP(E344,Lookup!$A$2:$B$13,2,FALSE))</f>
        <v>Nov</v>
      </c>
      <c r="F345" s="218">
        <f t="shared" si="21"/>
        <v>1921</v>
      </c>
      <c r="G345" s="249"/>
      <c r="H345" s="249"/>
      <c r="I345" s="249"/>
      <c r="J345" s="249"/>
      <c r="K345" s="249"/>
      <c r="L345" s="249"/>
      <c r="M345" s="249"/>
      <c r="N345" s="249"/>
      <c r="O345" s="249"/>
      <c r="P345" s="249"/>
      <c r="Q345" s="252"/>
      <c r="R345" s="252"/>
      <c r="S345" s="252"/>
      <c r="T345" s="252"/>
      <c r="U345" s="252"/>
      <c r="V345" s="252"/>
      <c r="W345" s="252"/>
      <c r="X345" s="252"/>
      <c r="Y345" s="252"/>
      <c r="Z345" s="252"/>
      <c r="AA345" s="252"/>
      <c r="AB345" s="252"/>
      <c r="AC345" s="252"/>
      <c r="AD345" s="252"/>
      <c r="AE345" s="229">
        <f>IF(OR(AND(E345="Feb",OR(F345=2012,OR(F345=2016,OR(F345=2020,OR(F345=2024,OR(F345=2028,F345=2032)))))),AND(E345="Feb",OR(F345=2036,OR(F345=2040,F345=2044)))),29,VLOOKUP(E345,Lookup!$B$2:$C$13,2,FALSE))</f>
        <v>30</v>
      </c>
      <c r="AF345" s="495">
        <f t="shared" si="23"/>
        <v>0</v>
      </c>
      <c r="AG345" s="496"/>
      <c r="AI345" s="229">
        <f t="shared" si="22"/>
        <v>22</v>
      </c>
    </row>
    <row r="346" spans="2:35" s="212" customFormat="1" ht="13.5" hidden="1" thickBot="1">
      <c r="B346" s="211"/>
      <c r="D346" s="230">
        <f t="shared" si="17"/>
        <v>22</v>
      </c>
      <c r="E346" s="231" t="str">
        <f>IF(E345="","",VLOOKUP(E345,Lookup!$A$2:$B$13,2,FALSE))</f>
        <v>Dec</v>
      </c>
      <c r="F346" s="232">
        <f t="shared" si="21"/>
        <v>1921</v>
      </c>
      <c r="G346" s="256"/>
      <c r="H346" s="256"/>
      <c r="I346" s="256"/>
      <c r="J346" s="256"/>
      <c r="K346" s="256"/>
      <c r="L346" s="256"/>
      <c r="M346" s="256"/>
      <c r="N346" s="256"/>
      <c r="O346" s="256"/>
      <c r="P346" s="256"/>
      <c r="Q346" s="257"/>
      <c r="R346" s="257"/>
      <c r="S346" s="257"/>
      <c r="T346" s="257"/>
      <c r="U346" s="257"/>
      <c r="V346" s="257"/>
      <c r="W346" s="257"/>
      <c r="X346" s="257"/>
      <c r="Y346" s="257"/>
      <c r="Z346" s="257"/>
      <c r="AA346" s="257"/>
      <c r="AB346" s="257"/>
      <c r="AC346" s="257"/>
      <c r="AD346" s="257"/>
      <c r="AE346" s="233">
        <f>IF(OR(AND(E346="Feb",OR(F346=2012,OR(F346=2016,OR(F346=2020,OR(F346=2024,OR(F346=2028,F346=2032)))))),AND(E346="Feb",OR(F346=2036,OR(F346=2040,F346=2044)))),29,VLOOKUP(E346,Lookup!$B$2:$C$13,2,FALSE))</f>
        <v>31</v>
      </c>
      <c r="AF346" s="531">
        <f t="shared" si="23"/>
        <v>0</v>
      </c>
      <c r="AG346" s="532"/>
      <c r="AI346" s="233">
        <f t="shared" si="22"/>
        <v>22</v>
      </c>
    </row>
    <row r="347" spans="2:35" s="212" customFormat="1" ht="12.75" hidden="1">
      <c r="B347" s="211"/>
      <c r="D347" s="213">
        <f t="shared" si="17"/>
        <v>23</v>
      </c>
      <c r="E347" s="234" t="str">
        <f>IF(E346="","",VLOOKUP(E346,Lookup!$A$2:$B$13,2,FALSE))</f>
        <v>Jan</v>
      </c>
      <c r="F347" s="235">
        <f t="shared" si="21"/>
        <v>1922</v>
      </c>
      <c r="G347" s="248"/>
      <c r="H347" s="248"/>
      <c r="I347" s="248"/>
      <c r="J347" s="248"/>
      <c r="K347" s="248"/>
      <c r="L347" s="248"/>
      <c r="M347" s="248"/>
      <c r="N347" s="248"/>
      <c r="O347" s="248"/>
      <c r="P347" s="248"/>
      <c r="Q347" s="251"/>
      <c r="R347" s="251"/>
      <c r="S347" s="251"/>
      <c r="T347" s="251"/>
      <c r="U347" s="251"/>
      <c r="V347" s="251"/>
      <c r="W347" s="251"/>
      <c r="X347" s="251"/>
      <c r="Y347" s="251"/>
      <c r="Z347" s="251"/>
      <c r="AA347" s="251"/>
      <c r="AB347" s="251"/>
      <c r="AC347" s="251"/>
      <c r="AD347" s="251"/>
      <c r="AE347" s="215">
        <f>IF(OR(AND(E347="Feb",OR(F347=2012,OR(F347=2016,OR(F347=2020,OR(F347=2024,OR(F347=2028,F347=2032)))))),AND(E347="Feb",OR(F347=2036,OR(F347=2040,F347=2044)))),29,VLOOKUP(E347,Lookup!$B$2:$C$13,2,FALSE))</f>
        <v>31</v>
      </c>
      <c r="AF347" s="528">
        <f t="shared" si="23"/>
        <v>0</v>
      </c>
      <c r="AG347" s="529"/>
      <c r="AI347" s="215">
        <f>+D347</f>
        <v>23</v>
      </c>
    </row>
    <row r="348" spans="2:35" s="212" customFormat="1" ht="12.75" hidden="1">
      <c r="B348" s="211"/>
      <c r="D348" s="216">
        <f t="shared" si="17"/>
        <v>23</v>
      </c>
      <c r="E348" s="217" t="str">
        <f>IF(E347="","",VLOOKUP(E347,Lookup!$A$2:$B$13,2,FALSE))</f>
        <v>Feb</v>
      </c>
      <c r="F348" s="218">
        <f t="shared" si="21"/>
        <v>1922</v>
      </c>
      <c r="G348" s="249"/>
      <c r="H348" s="249"/>
      <c r="I348" s="249"/>
      <c r="J348" s="249"/>
      <c r="K348" s="249"/>
      <c r="L348" s="249"/>
      <c r="M348" s="249"/>
      <c r="N348" s="249"/>
      <c r="O348" s="249"/>
      <c r="P348" s="249"/>
      <c r="Q348" s="252"/>
      <c r="R348" s="252"/>
      <c r="S348" s="252"/>
      <c r="T348" s="252"/>
      <c r="U348" s="252"/>
      <c r="V348" s="252"/>
      <c r="W348" s="252"/>
      <c r="X348" s="252"/>
      <c r="Y348" s="252"/>
      <c r="Z348" s="252"/>
      <c r="AA348" s="252"/>
      <c r="AB348" s="252"/>
      <c r="AC348" s="252"/>
      <c r="AD348" s="252"/>
      <c r="AE348" s="219">
        <f>IF(OR(AND(E348="Feb",OR(F348=2012,OR(F348=2016,OR(F348=2020,OR(F348=2024,OR(F348=2028,F348=2032)))))),AND(E348="Feb",OR(F348=2036,OR(F348=2040,F348=2044)))),29,VLOOKUP(E348,Lookup!$B$2:$C$13,2,FALSE))</f>
        <v>28</v>
      </c>
      <c r="AF348" s="495">
        <f t="shared" si="23"/>
        <v>0</v>
      </c>
      <c r="AG348" s="496"/>
      <c r="AI348" s="219">
        <f aca="true" t="shared" si="24" ref="AI348:AI370">+D348</f>
        <v>23</v>
      </c>
    </row>
    <row r="349" spans="2:35" s="212" customFormat="1" ht="12.75" hidden="1">
      <c r="B349" s="211"/>
      <c r="D349" s="216">
        <f t="shared" si="17"/>
        <v>23</v>
      </c>
      <c r="E349" s="217" t="str">
        <f>IF(E348="","",VLOOKUP(E348,Lookup!$A$2:$B$13,2,FALSE))</f>
        <v>Mar</v>
      </c>
      <c r="F349" s="218">
        <f t="shared" si="21"/>
        <v>1922</v>
      </c>
      <c r="G349" s="249"/>
      <c r="H349" s="249"/>
      <c r="I349" s="249"/>
      <c r="J349" s="249"/>
      <c r="K349" s="249"/>
      <c r="L349" s="249"/>
      <c r="M349" s="249"/>
      <c r="N349" s="249"/>
      <c r="O349" s="249"/>
      <c r="P349" s="249"/>
      <c r="Q349" s="252"/>
      <c r="R349" s="252"/>
      <c r="S349" s="252"/>
      <c r="T349" s="252"/>
      <c r="U349" s="252"/>
      <c r="V349" s="252"/>
      <c r="W349" s="252"/>
      <c r="X349" s="252"/>
      <c r="Y349" s="252"/>
      <c r="Z349" s="252"/>
      <c r="AA349" s="252"/>
      <c r="AB349" s="252"/>
      <c r="AC349" s="252"/>
      <c r="AD349" s="252"/>
      <c r="AE349" s="219">
        <f>IF(OR(AND(E349="Feb",OR(F349=2012,OR(F349=2016,OR(F349=2020,OR(F349=2024,OR(F349=2028,F349=2032)))))),AND(E349="Feb",OR(F349=2036,OR(F349=2040,F349=2044)))),29,VLOOKUP(E349,Lookup!$B$2:$C$13,2,FALSE))</f>
        <v>31</v>
      </c>
      <c r="AF349" s="495">
        <f t="shared" si="23"/>
        <v>0</v>
      </c>
      <c r="AG349" s="496"/>
      <c r="AI349" s="219">
        <f t="shared" si="24"/>
        <v>23</v>
      </c>
    </row>
    <row r="350" spans="2:35" s="212" customFormat="1" ht="12.75" hidden="1">
      <c r="B350" s="211"/>
      <c r="D350" s="216">
        <f t="shared" si="17"/>
        <v>23</v>
      </c>
      <c r="E350" s="217" t="str">
        <f>IF(E349="","",VLOOKUP(E349,Lookup!$A$2:$B$13,2,FALSE))</f>
        <v>Apr</v>
      </c>
      <c r="F350" s="218">
        <f t="shared" si="21"/>
        <v>1922</v>
      </c>
      <c r="G350" s="249"/>
      <c r="H350" s="249"/>
      <c r="I350" s="249"/>
      <c r="J350" s="249"/>
      <c r="K350" s="249"/>
      <c r="L350" s="249"/>
      <c r="M350" s="249"/>
      <c r="N350" s="249"/>
      <c r="O350" s="249"/>
      <c r="P350" s="249"/>
      <c r="Q350" s="252"/>
      <c r="R350" s="252"/>
      <c r="S350" s="252"/>
      <c r="T350" s="252"/>
      <c r="U350" s="252"/>
      <c r="V350" s="252"/>
      <c r="W350" s="252"/>
      <c r="X350" s="252"/>
      <c r="Y350" s="252"/>
      <c r="Z350" s="252"/>
      <c r="AA350" s="252"/>
      <c r="AB350" s="252"/>
      <c r="AC350" s="252"/>
      <c r="AD350" s="252"/>
      <c r="AE350" s="219">
        <f>IF(OR(AND(E350="Feb",OR(F350=2012,OR(F350=2016,OR(F350=2020,OR(F350=2024,OR(F350=2028,F350=2032)))))),AND(E350="Feb",OR(F350=2036,OR(F350=2040,F350=2044)))),29,VLOOKUP(E350,Lookup!$B$2:$C$13,2,FALSE))</f>
        <v>30</v>
      </c>
      <c r="AF350" s="495">
        <f t="shared" si="23"/>
        <v>0</v>
      </c>
      <c r="AG350" s="496"/>
      <c r="AI350" s="219">
        <f t="shared" si="24"/>
        <v>23</v>
      </c>
    </row>
    <row r="351" spans="2:35" s="212" customFormat="1" ht="12.75" hidden="1">
      <c r="B351" s="211"/>
      <c r="D351" s="216">
        <f t="shared" si="17"/>
        <v>23</v>
      </c>
      <c r="E351" s="217" t="str">
        <f>IF(E350="","",VLOOKUP(E350,Lookup!$A$2:$B$13,2,FALSE))</f>
        <v>May</v>
      </c>
      <c r="F351" s="218">
        <f t="shared" si="21"/>
        <v>1922</v>
      </c>
      <c r="G351" s="249"/>
      <c r="H351" s="249"/>
      <c r="I351" s="249"/>
      <c r="J351" s="249"/>
      <c r="K351" s="249"/>
      <c r="L351" s="249"/>
      <c r="M351" s="249"/>
      <c r="N351" s="249"/>
      <c r="O351" s="249"/>
      <c r="P351" s="249"/>
      <c r="Q351" s="252"/>
      <c r="R351" s="252"/>
      <c r="S351" s="252"/>
      <c r="T351" s="252"/>
      <c r="U351" s="252"/>
      <c r="V351" s="252"/>
      <c r="W351" s="252"/>
      <c r="X351" s="252"/>
      <c r="Y351" s="252"/>
      <c r="Z351" s="252"/>
      <c r="AA351" s="252"/>
      <c r="AB351" s="252"/>
      <c r="AC351" s="252"/>
      <c r="AD351" s="252"/>
      <c r="AE351" s="219">
        <f>IF(OR(AND(E351="Feb",OR(F351=2012,OR(F351=2016,OR(F351=2020,OR(F351=2024,OR(F351=2028,F351=2032)))))),AND(E351="Feb",OR(F351=2036,OR(F351=2040,F351=2044)))),29,VLOOKUP(E351,Lookup!$B$2:$C$13,2,FALSE))</f>
        <v>31</v>
      </c>
      <c r="AF351" s="495">
        <f t="shared" si="23"/>
        <v>0</v>
      </c>
      <c r="AG351" s="496"/>
      <c r="AI351" s="219">
        <f t="shared" si="24"/>
        <v>23</v>
      </c>
    </row>
    <row r="352" spans="2:35" s="212" customFormat="1" ht="12.75" hidden="1">
      <c r="B352" s="211"/>
      <c r="D352" s="216">
        <f aca="true" t="shared" si="25" ref="D352:D415">+D340+1</f>
        <v>23</v>
      </c>
      <c r="E352" s="217" t="str">
        <f>IF(E351="","",VLOOKUP(E351,Lookup!$A$2:$B$13,2,FALSE))</f>
        <v>Jun</v>
      </c>
      <c r="F352" s="218">
        <f t="shared" si="21"/>
        <v>1922</v>
      </c>
      <c r="G352" s="249"/>
      <c r="H352" s="249"/>
      <c r="I352" s="249"/>
      <c r="J352" s="249"/>
      <c r="K352" s="249"/>
      <c r="L352" s="249"/>
      <c r="M352" s="249"/>
      <c r="N352" s="249"/>
      <c r="O352" s="249"/>
      <c r="P352" s="249"/>
      <c r="Q352" s="252"/>
      <c r="R352" s="252"/>
      <c r="S352" s="252"/>
      <c r="T352" s="252"/>
      <c r="U352" s="252"/>
      <c r="V352" s="252"/>
      <c r="W352" s="252"/>
      <c r="X352" s="252"/>
      <c r="Y352" s="252"/>
      <c r="Z352" s="252"/>
      <c r="AA352" s="252"/>
      <c r="AB352" s="252"/>
      <c r="AC352" s="252"/>
      <c r="AD352" s="252"/>
      <c r="AE352" s="219">
        <f>IF(OR(AND(E352="Feb",OR(F352=2012,OR(F352=2016,OR(F352=2020,OR(F352=2024,OR(F352=2028,F352=2032)))))),AND(E352="Feb",OR(F352=2036,OR(F352=2040,F352=2044)))),29,VLOOKUP(E352,Lookup!$B$2:$C$13,2,FALSE))</f>
        <v>30</v>
      </c>
      <c r="AF352" s="495">
        <f t="shared" si="23"/>
        <v>0</v>
      </c>
      <c r="AG352" s="496"/>
      <c r="AI352" s="219">
        <f t="shared" si="24"/>
        <v>23</v>
      </c>
    </row>
    <row r="353" spans="2:35" s="212" customFormat="1" ht="12.75" hidden="1">
      <c r="B353" s="211"/>
      <c r="D353" s="216">
        <f t="shared" si="25"/>
        <v>23</v>
      </c>
      <c r="E353" s="217" t="str">
        <f>IF(E352="","",VLOOKUP(E352,Lookup!$A$2:$B$13,2,FALSE))</f>
        <v>Jul</v>
      </c>
      <c r="F353" s="218">
        <f t="shared" si="21"/>
        <v>1922</v>
      </c>
      <c r="G353" s="249"/>
      <c r="H353" s="249"/>
      <c r="I353" s="249"/>
      <c r="J353" s="249"/>
      <c r="K353" s="249"/>
      <c r="L353" s="249"/>
      <c r="M353" s="249"/>
      <c r="N353" s="249"/>
      <c r="O353" s="249"/>
      <c r="P353" s="249"/>
      <c r="Q353" s="252"/>
      <c r="R353" s="252"/>
      <c r="S353" s="252"/>
      <c r="T353" s="252"/>
      <c r="U353" s="252"/>
      <c r="V353" s="252"/>
      <c r="W353" s="252"/>
      <c r="X353" s="252"/>
      <c r="Y353" s="252"/>
      <c r="Z353" s="252"/>
      <c r="AA353" s="252"/>
      <c r="AB353" s="252"/>
      <c r="AC353" s="252"/>
      <c r="AD353" s="252"/>
      <c r="AE353" s="219">
        <f>IF(OR(AND(E353="Feb",OR(F353=2012,OR(F353=2016,OR(F353=2020,OR(F353=2024,OR(F353=2028,F353=2032)))))),AND(E353="Feb",OR(F353=2036,OR(F353=2040,F353=2044)))),29,VLOOKUP(E353,Lookup!$B$2:$C$13,2,FALSE))</f>
        <v>31</v>
      </c>
      <c r="AF353" s="495">
        <f t="shared" si="23"/>
        <v>0</v>
      </c>
      <c r="AG353" s="496"/>
      <c r="AI353" s="219">
        <f t="shared" si="24"/>
        <v>23</v>
      </c>
    </row>
    <row r="354" spans="2:35" s="212" customFormat="1" ht="12.75" hidden="1">
      <c r="B354" s="211"/>
      <c r="D354" s="216">
        <f t="shared" si="25"/>
        <v>23</v>
      </c>
      <c r="E354" s="217" t="str">
        <f>IF(E353="","",VLOOKUP(E353,Lookup!$A$2:$B$13,2,FALSE))</f>
        <v>Aug</v>
      </c>
      <c r="F354" s="218">
        <f t="shared" si="21"/>
        <v>1922</v>
      </c>
      <c r="G354" s="249"/>
      <c r="H354" s="249"/>
      <c r="I354" s="249"/>
      <c r="J354" s="249"/>
      <c r="K354" s="249"/>
      <c r="L354" s="249"/>
      <c r="M354" s="249"/>
      <c r="N354" s="249"/>
      <c r="O354" s="249"/>
      <c r="P354" s="249"/>
      <c r="Q354" s="252"/>
      <c r="R354" s="252"/>
      <c r="S354" s="252"/>
      <c r="T354" s="252"/>
      <c r="U354" s="252"/>
      <c r="V354" s="252"/>
      <c r="W354" s="252"/>
      <c r="X354" s="252"/>
      <c r="Y354" s="252"/>
      <c r="Z354" s="252"/>
      <c r="AA354" s="252"/>
      <c r="AB354" s="252"/>
      <c r="AC354" s="252"/>
      <c r="AD354" s="252"/>
      <c r="AE354" s="219">
        <f>IF(OR(AND(E354="Feb",OR(F354=2012,OR(F354=2016,OR(F354=2020,OR(F354=2024,OR(F354=2028,F354=2032)))))),AND(E354="Feb",OR(F354=2036,OR(F354=2040,F354=2044)))),29,VLOOKUP(E354,Lookup!$B$2:$C$13,2,FALSE))</f>
        <v>31</v>
      </c>
      <c r="AF354" s="495">
        <f t="shared" si="23"/>
        <v>0</v>
      </c>
      <c r="AG354" s="496"/>
      <c r="AI354" s="219">
        <f t="shared" si="24"/>
        <v>23</v>
      </c>
    </row>
    <row r="355" spans="2:35" s="212" customFormat="1" ht="12.75" hidden="1">
      <c r="B355" s="211"/>
      <c r="D355" s="216">
        <f t="shared" si="25"/>
        <v>23</v>
      </c>
      <c r="E355" s="217" t="str">
        <f>IF(E354="","",VLOOKUP(E354,Lookup!$A$2:$B$13,2,FALSE))</f>
        <v>Sep</v>
      </c>
      <c r="F355" s="218">
        <f t="shared" si="21"/>
        <v>1922</v>
      </c>
      <c r="G355" s="249"/>
      <c r="H355" s="249"/>
      <c r="I355" s="249"/>
      <c r="J355" s="249"/>
      <c r="K355" s="249"/>
      <c r="L355" s="249"/>
      <c r="M355" s="249"/>
      <c r="N355" s="249"/>
      <c r="O355" s="249"/>
      <c r="P355" s="249"/>
      <c r="Q355" s="252"/>
      <c r="R355" s="252"/>
      <c r="S355" s="252"/>
      <c r="T355" s="252"/>
      <c r="U355" s="252"/>
      <c r="V355" s="252"/>
      <c r="W355" s="252"/>
      <c r="X355" s="252"/>
      <c r="Y355" s="252"/>
      <c r="Z355" s="252"/>
      <c r="AA355" s="252"/>
      <c r="AB355" s="252"/>
      <c r="AC355" s="252"/>
      <c r="AD355" s="252"/>
      <c r="AE355" s="219">
        <f>IF(OR(AND(E355="Feb",OR(F355=2012,OR(F355=2016,OR(F355=2020,OR(F355=2024,OR(F355=2028,F355=2032)))))),AND(E355="Feb",OR(F355=2036,OR(F355=2040,F355=2044)))),29,VLOOKUP(E355,Lookup!$B$2:$C$13,2,FALSE))</f>
        <v>30</v>
      </c>
      <c r="AF355" s="495">
        <f t="shared" si="23"/>
        <v>0</v>
      </c>
      <c r="AG355" s="496"/>
      <c r="AI355" s="219">
        <f t="shared" si="24"/>
        <v>23</v>
      </c>
    </row>
    <row r="356" spans="2:35" s="212" customFormat="1" ht="12.75" hidden="1">
      <c r="B356" s="211"/>
      <c r="D356" s="216">
        <f t="shared" si="25"/>
        <v>23</v>
      </c>
      <c r="E356" s="217" t="str">
        <f>IF(E355="","",VLOOKUP(E355,Lookup!$A$2:$B$13,2,FALSE))</f>
        <v>Oct</v>
      </c>
      <c r="F356" s="218">
        <f t="shared" si="21"/>
        <v>1922</v>
      </c>
      <c r="G356" s="249"/>
      <c r="H356" s="249"/>
      <c r="I356" s="249"/>
      <c r="J356" s="249"/>
      <c r="K356" s="249"/>
      <c r="L356" s="249"/>
      <c r="M356" s="249"/>
      <c r="N356" s="249"/>
      <c r="O356" s="249"/>
      <c r="P356" s="249"/>
      <c r="Q356" s="252"/>
      <c r="R356" s="252"/>
      <c r="S356" s="252"/>
      <c r="T356" s="252"/>
      <c r="U356" s="252"/>
      <c r="V356" s="252"/>
      <c r="W356" s="252"/>
      <c r="X356" s="252"/>
      <c r="Y356" s="252"/>
      <c r="Z356" s="252"/>
      <c r="AA356" s="252"/>
      <c r="AB356" s="252"/>
      <c r="AC356" s="252"/>
      <c r="AD356" s="252"/>
      <c r="AE356" s="219">
        <f>IF(OR(AND(E356="Feb",OR(F356=2012,OR(F356=2016,OR(F356=2020,OR(F356=2024,OR(F356=2028,F356=2032)))))),AND(E356="Feb",OR(F356=2036,OR(F356=2040,F356=2044)))),29,VLOOKUP(E356,Lookup!$B$2:$C$13,2,FALSE))</f>
        <v>31</v>
      </c>
      <c r="AF356" s="495">
        <f t="shared" si="23"/>
        <v>0</v>
      </c>
      <c r="AG356" s="496"/>
      <c r="AI356" s="219">
        <f t="shared" si="24"/>
        <v>23</v>
      </c>
    </row>
    <row r="357" spans="2:35" s="212" customFormat="1" ht="12.75" hidden="1">
      <c r="B357" s="211"/>
      <c r="D357" s="216">
        <f t="shared" si="25"/>
        <v>23</v>
      </c>
      <c r="E357" s="217" t="str">
        <f>IF(E356="","",VLOOKUP(E356,Lookup!$A$2:$B$13,2,FALSE))</f>
        <v>Nov</v>
      </c>
      <c r="F357" s="218">
        <f t="shared" si="21"/>
        <v>1922</v>
      </c>
      <c r="G357" s="249"/>
      <c r="H357" s="249"/>
      <c r="I357" s="249"/>
      <c r="J357" s="249"/>
      <c r="K357" s="249"/>
      <c r="L357" s="249"/>
      <c r="M357" s="249"/>
      <c r="N357" s="249"/>
      <c r="O357" s="249"/>
      <c r="P357" s="249"/>
      <c r="Q357" s="252"/>
      <c r="R357" s="252"/>
      <c r="S357" s="252"/>
      <c r="T357" s="252"/>
      <c r="U357" s="252"/>
      <c r="V357" s="252"/>
      <c r="W357" s="252"/>
      <c r="X357" s="252"/>
      <c r="Y357" s="252"/>
      <c r="Z357" s="252"/>
      <c r="AA357" s="252"/>
      <c r="AB357" s="252"/>
      <c r="AC357" s="252"/>
      <c r="AD357" s="252"/>
      <c r="AE357" s="219">
        <f>IF(OR(AND(E357="Feb",OR(F357=2012,OR(F357=2016,OR(F357=2020,OR(F357=2024,OR(F357=2028,F357=2032)))))),AND(E357="Feb",OR(F357=2036,OR(F357=2040,F357=2044)))),29,VLOOKUP(E357,Lookup!$B$2:$C$13,2,FALSE))</f>
        <v>30</v>
      </c>
      <c r="AF357" s="495">
        <f t="shared" si="23"/>
        <v>0</v>
      </c>
      <c r="AG357" s="496"/>
      <c r="AI357" s="219">
        <f t="shared" si="24"/>
        <v>23</v>
      </c>
    </row>
    <row r="358" spans="2:35" s="212" customFormat="1" ht="13.5" hidden="1" thickBot="1">
      <c r="B358" s="211"/>
      <c r="D358" s="220">
        <f t="shared" si="25"/>
        <v>23</v>
      </c>
      <c r="E358" s="221" t="str">
        <f>IF(E357="","",VLOOKUP(E357,Lookup!$A$2:$B$13,2,FALSE))</f>
        <v>Dec</v>
      </c>
      <c r="F358" s="222">
        <f t="shared" si="21"/>
        <v>1922</v>
      </c>
      <c r="G358" s="250"/>
      <c r="H358" s="250"/>
      <c r="I358" s="250"/>
      <c r="J358" s="250"/>
      <c r="K358" s="250"/>
      <c r="L358" s="250"/>
      <c r="M358" s="250"/>
      <c r="N358" s="250"/>
      <c r="O358" s="250"/>
      <c r="P358" s="250"/>
      <c r="Q358" s="253"/>
      <c r="R358" s="253"/>
      <c r="S358" s="253"/>
      <c r="T358" s="253"/>
      <c r="U358" s="253"/>
      <c r="V358" s="253"/>
      <c r="W358" s="253"/>
      <c r="X358" s="253"/>
      <c r="Y358" s="253"/>
      <c r="Z358" s="253"/>
      <c r="AA358" s="253"/>
      <c r="AB358" s="253"/>
      <c r="AC358" s="253"/>
      <c r="AD358" s="253"/>
      <c r="AE358" s="223">
        <f>IF(OR(AND(E358="Feb",OR(F358=2012,OR(F358=2016,OR(F358=2020,OR(F358=2024,OR(F358=2028,F358=2032)))))),AND(E358="Feb",OR(F358=2036,OR(F358=2040,F358=2044)))),29,VLOOKUP(E358,Lookup!$B$2:$C$13,2,FALSE))</f>
        <v>31</v>
      </c>
      <c r="AF358" s="522">
        <f t="shared" si="23"/>
        <v>0</v>
      </c>
      <c r="AG358" s="523"/>
      <c r="AI358" s="223">
        <f t="shared" si="24"/>
        <v>23</v>
      </c>
    </row>
    <row r="359" spans="2:35" s="212" customFormat="1" ht="12.75" hidden="1">
      <c r="B359" s="211"/>
      <c r="D359" s="224">
        <f t="shared" si="25"/>
        <v>24</v>
      </c>
      <c r="E359" s="225" t="str">
        <f>IF(E358="","",VLOOKUP(E358,Lookup!$A$2:$B$13,2,FALSE))</f>
        <v>Jan</v>
      </c>
      <c r="F359" s="226">
        <f t="shared" si="21"/>
        <v>1923</v>
      </c>
      <c r="G359" s="254"/>
      <c r="H359" s="254"/>
      <c r="I359" s="254"/>
      <c r="J359" s="254"/>
      <c r="K359" s="254"/>
      <c r="L359" s="254"/>
      <c r="M359" s="254"/>
      <c r="N359" s="254"/>
      <c r="O359" s="254"/>
      <c r="P359" s="254"/>
      <c r="Q359" s="255"/>
      <c r="R359" s="255"/>
      <c r="S359" s="255"/>
      <c r="T359" s="255"/>
      <c r="U359" s="255"/>
      <c r="V359" s="255"/>
      <c r="W359" s="255"/>
      <c r="X359" s="255"/>
      <c r="Y359" s="255"/>
      <c r="Z359" s="255"/>
      <c r="AA359" s="255"/>
      <c r="AB359" s="255"/>
      <c r="AC359" s="255"/>
      <c r="AD359" s="255"/>
      <c r="AE359" s="227">
        <f>IF(OR(AND(E359="Feb",OR(F359=2012,OR(F359=2016,OR(F359=2020,OR(F359=2024,OR(F359=2028,F359=2032)))))),AND(E359="Feb",OR(F359=2036,OR(F359=2040,F359=2044)))),29,VLOOKUP(E359,Lookup!$B$2:$C$13,2,FALSE))</f>
        <v>31</v>
      </c>
      <c r="AF359" s="502">
        <f t="shared" si="23"/>
        <v>0</v>
      </c>
      <c r="AG359" s="503"/>
      <c r="AI359" s="227">
        <f t="shared" si="24"/>
        <v>24</v>
      </c>
    </row>
    <row r="360" spans="2:35" s="212" customFormat="1" ht="12.75" hidden="1">
      <c r="B360" s="211"/>
      <c r="D360" s="228">
        <f t="shared" si="25"/>
        <v>24</v>
      </c>
      <c r="E360" s="217" t="str">
        <f>IF(E359="","",VLOOKUP(E359,Lookup!$A$2:$B$13,2,FALSE))</f>
        <v>Feb</v>
      </c>
      <c r="F360" s="218">
        <f t="shared" si="21"/>
        <v>1923</v>
      </c>
      <c r="G360" s="249"/>
      <c r="H360" s="249"/>
      <c r="I360" s="249"/>
      <c r="J360" s="249"/>
      <c r="K360" s="249"/>
      <c r="L360" s="249"/>
      <c r="M360" s="249"/>
      <c r="N360" s="249"/>
      <c r="O360" s="249"/>
      <c r="P360" s="249"/>
      <c r="Q360" s="252"/>
      <c r="R360" s="252"/>
      <c r="S360" s="252"/>
      <c r="T360" s="252"/>
      <c r="U360" s="252"/>
      <c r="V360" s="252"/>
      <c r="W360" s="252"/>
      <c r="X360" s="252"/>
      <c r="Y360" s="252"/>
      <c r="Z360" s="252"/>
      <c r="AA360" s="252"/>
      <c r="AB360" s="252"/>
      <c r="AC360" s="252"/>
      <c r="AD360" s="252"/>
      <c r="AE360" s="229">
        <f>IF(OR(AND(E360="Feb",OR(F360=2012,OR(F360=2016,OR(F360=2020,OR(F360=2024,OR(F360=2028,F360=2032)))))),AND(E360="Feb",OR(F360=2036,OR(F360=2040,F360=2044)))),29,VLOOKUP(E360,Lookup!$B$2:$C$13,2,FALSE))</f>
        <v>28</v>
      </c>
      <c r="AF360" s="495">
        <f t="shared" si="23"/>
        <v>0</v>
      </c>
      <c r="AG360" s="496"/>
      <c r="AI360" s="229">
        <f t="shared" si="24"/>
        <v>24</v>
      </c>
    </row>
    <row r="361" spans="2:35" s="212" customFormat="1" ht="12.75" hidden="1">
      <c r="B361" s="211"/>
      <c r="D361" s="228">
        <f t="shared" si="25"/>
        <v>24</v>
      </c>
      <c r="E361" s="217" t="str">
        <f>IF(E360="","",VLOOKUP(E360,Lookup!$A$2:$B$13,2,FALSE))</f>
        <v>Mar</v>
      </c>
      <c r="F361" s="218">
        <f t="shared" si="21"/>
        <v>1923</v>
      </c>
      <c r="G361" s="249"/>
      <c r="H361" s="249"/>
      <c r="I361" s="249"/>
      <c r="J361" s="249"/>
      <c r="K361" s="249"/>
      <c r="L361" s="249"/>
      <c r="M361" s="249"/>
      <c r="N361" s="249"/>
      <c r="O361" s="249"/>
      <c r="P361" s="249"/>
      <c r="Q361" s="252"/>
      <c r="R361" s="252"/>
      <c r="S361" s="252"/>
      <c r="T361" s="252"/>
      <c r="U361" s="252"/>
      <c r="V361" s="252"/>
      <c r="W361" s="252"/>
      <c r="X361" s="252"/>
      <c r="Y361" s="252"/>
      <c r="Z361" s="252"/>
      <c r="AA361" s="252"/>
      <c r="AB361" s="252"/>
      <c r="AC361" s="252"/>
      <c r="AD361" s="252"/>
      <c r="AE361" s="229">
        <f>IF(OR(AND(E361="Feb",OR(F361=2012,OR(F361=2016,OR(F361=2020,OR(F361=2024,OR(F361=2028,F361=2032)))))),AND(E361="Feb",OR(F361=2036,OR(F361=2040,F361=2044)))),29,VLOOKUP(E361,Lookup!$B$2:$C$13,2,FALSE))</f>
        <v>31</v>
      </c>
      <c r="AF361" s="495">
        <f t="shared" si="23"/>
        <v>0</v>
      </c>
      <c r="AG361" s="496"/>
      <c r="AI361" s="229">
        <f t="shared" si="24"/>
        <v>24</v>
      </c>
    </row>
    <row r="362" spans="2:35" s="212" customFormat="1" ht="12.75" hidden="1">
      <c r="B362" s="211"/>
      <c r="D362" s="228">
        <f t="shared" si="25"/>
        <v>24</v>
      </c>
      <c r="E362" s="217" t="str">
        <f>IF(E361="","",VLOOKUP(E361,Lookup!$A$2:$B$13,2,FALSE))</f>
        <v>Apr</v>
      </c>
      <c r="F362" s="218">
        <f t="shared" si="21"/>
        <v>1923</v>
      </c>
      <c r="G362" s="249"/>
      <c r="H362" s="249"/>
      <c r="I362" s="249"/>
      <c r="J362" s="249"/>
      <c r="K362" s="249"/>
      <c r="L362" s="249"/>
      <c r="M362" s="249"/>
      <c r="N362" s="249"/>
      <c r="O362" s="249"/>
      <c r="P362" s="249"/>
      <c r="Q362" s="252"/>
      <c r="R362" s="252"/>
      <c r="S362" s="252"/>
      <c r="T362" s="252"/>
      <c r="U362" s="252"/>
      <c r="V362" s="252"/>
      <c r="W362" s="252"/>
      <c r="X362" s="252"/>
      <c r="Y362" s="252"/>
      <c r="Z362" s="252"/>
      <c r="AA362" s="252"/>
      <c r="AB362" s="252"/>
      <c r="AC362" s="252"/>
      <c r="AD362" s="252"/>
      <c r="AE362" s="229">
        <f>IF(OR(AND(E362="Feb",OR(F362=2012,OR(F362=2016,OR(F362=2020,OR(F362=2024,OR(F362=2028,F362=2032)))))),AND(E362="Feb",OR(F362=2036,OR(F362=2040,F362=2044)))),29,VLOOKUP(E362,Lookup!$B$2:$C$13,2,FALSE))</f>
        <v>30</v>
      </c>
      <c r="AF362" s="495">
        <f t="shared" si="23"/>
        <v>0</v>
      </c>
      <c r="AG362" s="496"/>
      <c r="AI362" s="229">
        <f t="shared" si="24"/>
        <v>24</v>
      </c>
    </row>
    <row r="363" spans="2:35" s="212" customFormat="1" ht="12.75" hidden="1">
      <c r="B363" s="211"/>
      <c r="D363" s="228">
        <f t="shared" si="25"/>
        <v>24</v>
      </c>
      <c r="E363" s="217" t="str">
        <f>IF(E362="","",VLOOKUP(E362,Lookup!$A$2:$B$13,2,FALSE))</f>
        <v>May</v>
      </c>
      <c r="F363" s="218">
        <f t="shared" si="21"/>
        <v>1923</v>
      </c>
      <c r="G363" s="249"/>
      <c r="H363" s="249"/>
      <c r="I363" s="249"/>
      <c r="J363" s="249"/>
      <c r="K363" s="249"/>
      <c r="L363" s="249"/>
      <c r="M363" s="249"/>
      <c r="N363" s="249"/>
      <c r="O363" s="249"/>
      <c r="P363" s="249"/>
      <c r="Q363" s="252"/>
      <c r="R363" s="252"/>
      <c r="S363" s="252"/>
      <c r="T363" s="252"/>
      <c r="U363" s="252"/>
      <c r="V363" s="252"/>
      <c r="W363" s="252"/>
      <c r="X363" s="252"/>
      <c r="Y363" s="252"/>
      <c r="Z363" s="252"/>
      <c r="AA363" s="252"/>
      <c r="AB363" s="252"/>
      <c r="AC363" s="252"/>
      <c r="AD363" s="252"/>
      <c r="AE363" s="229">
        <f>IF(OR(AND(E363="Feb",OR(F363=2012,OR(F363=2016,OR(F363=2020,OR(F363=2024,OR(F363=2028,F363=2032)))))),AND(E363="Feb",OR(F363=2036,OR(F363=2040,F363=2044)))),29,VLOOKUP(E363,Lookup!$B$2:$C$13,2,FALSE))</f>
        <v>31</v>
      </c>
      <c r="AF363" s="495">
        <f t="shared" si="23"/>
        <v>0</v>
      </c>
      <c r="AG363" s="496"/>
      <c r="AI363" s="229">
        <f t="shared" si="24"/>
        <v>24</v>
      </c>
    </row>
    <row r="364" spans="2:35" s="212" customFormat="1" ht="12.75" hidden="1">
      <c r="B364" s="211"/>
      <c r="D364" s="228">
        <f t="shared" si="25"/>
        <v>24</v>
      </c>
      <c r="E364" s="217" t="str">
        <f>IF(E363="","",VLOOKUP(E363,Lookup!$A$2:$B$13,2,FALSE))</f>
        <v>Jun</v>
      </c>
      <c r="F364" s="218">
        <f t="shared" si="21"/>
        <v>1923</v>
      </c>
      <c r="G364" s="249"/>
      <c r="H364" s="249"/>
      <c r="I364" s="249"/>
      <c r="J364" s="249"/>
      <c r="K364" s="249"/>
      <c r="L364" s="249"/>
      <c r="M364" s="249"/>
      <c r="N364" s="249"/>
      <c r="O364" s="249"/>
      <c r="P364" s="249"/>
      <c r="Q364" s="252"/>
      <c r="R364" s="252"/>
      <c r="S364" s="252"/>
      <c r="T364" s="252"/>
      <c r="U364" s="252"/>
      <c r="V364" s="252"/>
      <c r="W364" s="252"/>
      <c r="X364" s="252"/>
      <c r="Y364" s="252"/>
      <c r="Z364" s="252"/>
      <c r="AA364" s="252"/>
      <c r="AB364" s="252"/>
      <c r="AC364" s="252"/>
      <c r="AD364" s="252"/>
      <c r="AE364" s="229">
        <f>IF(OR(AND(E364="Feb",OR(F364=2012,OR(F364=2016,OR(F364=2020,OR(F364=2024,OR(F364=2028,F364=2032)))))),AND(E364="Feb",OR(F364=2036,OR(F364=2040,F364=2044)))),29,VLOOKUP(E364,Lookup!$B$2:$C$13,2,FALSE))</f>
        <v>30</v>
      </c>
      <c r="AF364" s="495">
        <f t="shared" si="23"/>
        <v>0</v>
      </c>
      <c r="AG364" s="496"/>
      <c r="AI364" s="229">
        <f t="shared" si="24"/>
        <v>24</v>
      </c>
    </row>
    <row r="365" spans="2:35" s="212" customFormat="1" ht="12.75" hidden="1">
      <c r="B365" s="211"/>
      <c r="D365" s="228">
        <f t="shared" si="25"/>
        <v>24</v>
      </c>
      <c r="E365" s="217" t="str">
        <f>IF(E364="","",VLOOKUP(E364,Lookup!$A$2:$B$13,2,FALSE))</f>
        <v>Jul</v>
      </c>
      <c r="F365" s="218">
        <f t="shared" si="21"/>
        <v>1923</v>
      </c>
      <c r="G365" s="249"/>
      <c r="H365" s="249"/>
      <c r="I365" s="249"/>
      <c r="J365" s="249"/>
      <c r="K365" s="249"/>
      <c r="L365" s="249"/>
      <c r="M365" s="249"/>
      <c r="N365" s="249"/>
      <c r="O365" s="249"/>
      <c r="P365" s="249"/>
      <c r="Q365" s="252"/>
      <c r="R365" s="252"/>
      <c r="S365" s="252"/>
      <c r="T365" s="252"/>
      <c r="U365" s="252"/>
      <c r="V365" s="252"/>
      <c r="W365" s="252"/>
      <c r="X365" s="252"/>
      <c r="Y365" s="252"/>
      <c r="Z365" s="252"/>
      <c r="AA365" s="252"/>
      <c r="AB365" s="252"/>
      <c r="AC365" s="252"/>
      <c r="AD365" s="252"/>
      <c r="AE365" s="229">
        <f>IF(OR(AND(E365="Feb",OR(F365=2012,OR(F365=2016,OR(F365=2020,OR(F365=2024,OR(F365=2028,F365=2032)))))),AND(E365="Feb",OR(F365=2036,OR(F365=2040,F365=2044)))),29,VLOOKUP(E365,Lookup!$B$2:$C$13,2,FALSE))</f>
        <v>31</v>
      </c>
      <c r="AF365" s="495">
        <f t="shared" si="23"/>
        <v>0</v>
      </c>
      <c r="AG365" s="496"/>
      <c r="AI365" s="229">
        <f t="shared" si="24"/>
        <v>24</v>
      </c>
    </row>
    <row r="366" spans="2:35" s="212" customFormat="1" ht="12.75" hidden="1">
      <c r="B366" s="211"/>
      <c r="D366" s="228">
        <f t="shared" si="25"/>
        <v>24</v>
      </c>
      <c r="E366" s="217" t="str">
        <f>IF(E365="","",VLOOKUP(E365,Lookup!$A$2:$B$13,2,FALSE))</f>
        <v>Aug</v>
      </c>
      <c r="F366" s="218">
        <f t="shared" si="21"/>
        <v>1923</v>
      </c>
      <c r="G366" s="249"/>
      <c r="H366" s="249"/>
      <c r="I366" s="249"/>
      <c r="J366" s="249"/>
      <c r="K366" s="249"/>
      <c r="L366" s="249"/>
      <c r="M366" s="249"/>
      <c r="N366" s="249"/>
      <c r="O366" s="249"/>
      <c r="P366" s="249"/>
      <c r="Q366" s="252"/>
      <c r="R366" s="252"/>
      <c r="S366" s="252"/>
      <c r="T366" s="252"/>
      <c r="U366" s="252"/>
      <c r="V366" s="252"/>
      <c r="W366" s="252"/>
      <c r="X366" s="252"/>
      <c r="Y366" s="252"/>
      <c r="Z366" s="252"/>
      <c r="AA366" s="252"/>
      <c r="AB366" s="252"/>
      <c r="AC366" s="252"/>
      <c r="AD366" s="252"/>
      <c r="AE366" s="229">
        <f>IF(OR(AND(E366="Feb",OR(F366=2012,OR(F366=2016,OR(F366=2020,OR(F366=2024,OR(F366=2028,F366=2032)))))),AND(E366="Feb",OR(F366=2036,OR(F366=2040,F366=2044)))),29,VLOOKUP(E366,Lookup!$B$2:$C$13,2,FALSE))</f>
        <v>31</v>
      </c>
      <c r="AF366" s="495">
        <f t="shared" si="23"/>
        <v>0</v>
      </c>
      <c r="AG366" s="496"/>
      <c r="AI366" s="229">
        <f t="shared" si="24"/>
        <v>24</v>
      </c>
    </row>
    <row r="367" spans="2:35" s="212" customFormat="1" ht="12.75" hidden="1">
      <c r="B367" s="211"/>
      <c r="D367" s="228">
        <f t="shared" si="25"/>
        <v>24</v>
      </c>
      <c r="E367" s="217" t="str">
        <f>IF(E366="","",VLOOKUP(E366,Lookup!$A$2:$B$13,2,FALSE))</f>
        <v>Sep</v>
      </c>
      <c r="F367" s="218">
        <f t="shared" si="21"/>
        <v>1923</v>
      </c>
      <c r="G367" s="249"/>
      <c r="H367" s="249"/>
      <c r="I367" s="249"/>
      <c r="J367" s="249"/>
      <c r="K367" s="249"/>
      <c r="L367" s="249"/>
      <c r="M367" s="249"/>
      <c r="N367" s="249"/>
      <c r="O367" s="249"/>
      <c r="P367" s="249"/>
      <c r="Q367" s="252"/>
      <c r="R367" s="252"/>
      <c r="S367" s="252"/>
      <c r="T367" s="252"/>
      <c r="U367" s="252"/>
      <c r="V367" s="252"/>
      <c r="W367" s="252"/>
      <c r="X367" s="252"/>
      <c r="Y367" s="252"/>
      <c r="Z367" s="252"/>
      <c r="AA367" s="252"/>
      <c r="AB367" s="252"/>
      <c r="AC367" s="252"/>
      <c r="AD367" s="252"/>
      <c r="AE367" s="229">
        <f>IF(OR(AND(E367="Feb",OR(F367=2012,OR(F367=2016,OR(F367=2020,OR(F367=2024,OR(F367=2028,F367=2032)))))),AND(E367="Feb",OR(F367=2036,OR(F367=2040,F367=2044)))),29,VLOOKUP(E367,Lookup!$B$2:$C$13,2,FALSE))</f>
        <v>30</v>
      </c>
      <c r="AF367" s="495">
        <f t="shared" si="23"/>
        <v>0</v>
      </c>
      <c r="AG367" s="496"/>
      <c r="AI367" s="229">
        <f t="shared" si="24"/>
        <v>24</v>
      </c>
    </row>
    <row r="368" spans="2:35" s="212" customFormat="1" ht="12.75" hidden="1">
      <c r="B368" s="211"/>
      <c r="D368" s="228">
        <f t="shared" si="25"/>
        <v>24</v>
      </c>
      <c r="E368" s="217" t="str">
        <f>IF(E367="","",VLOOKUP(E367,Lookup!$A$2:$B$13,2,FALSE))</f>
        <v>Oct</v>
      </c>
      <c r="F368" s="218">
        <f t="shared" si="21"/>
        <v>1923</v>
      </c>
      <c r="G368" s="249"/>
      <c r="H368" s="249"/>
      <c r="I368" s="249"/>
      <c r="J368" s="249"/>
      <c r="K368" s="249"/>
      <c r="L368" s="249"/>
      <c r="M368" s="249"/>
      <c r="N368" s="249"/>
      <c r="O368" s="249"/>
      <c r="P368" s="249"/>
      <c r="Q368" s="252"/>
      <c r="R368" s="252"/>
      <c r="S368" s="252"/>
      <c r="T368" s="252"/>
      <c r="U368" s="252"/>
      <c r="V368" s="252"/>
      <c r="W368" s="252"/>
      <c r="X368" s="252"/>
      <c r="Y368" s="252"/>
      <c r="Z368" s="252"/>
      <c r="AA368" s="252"/>
      <c r="AB368" s="252"/>
      <c r="AC368" s="252"/>
      <c r="AD368" s="252"/>
      <c r="AE368" s="229">
        <f>IF(OR(AND(E368="Feb",OR(F368=2012,OR(F368=2016,OR(F368=2020,OR(F368=2024,OR(F368=2028,F368=2032)))))),AND(E368="Feb",OR(F368=2036,OR(F368=2040,F368=2044)))),29,VLOOKUP(E368,Lookup!$B$2:$C$13,2,FALSE))</f>
        <v>31</v>
      </c>
      <c r="AF368" s="495">
        <f t="shared" si="23"/>
        <v>0</v>
      </c>
      <c r="AG368" s="496"/>
      <c r="AI368" s="229">
        <f t="shared" si="24"/>
        <v>24</v>
      </c>
    </row>
    <row r="369" spans="2:35" s="212" customFormat="1" ht="12.75" hidden="1">
      <c r="B369" s="211"/>
      <c r="D369" s="228">
        <f t="shared" si="25"/>
        <v>24</v>
      </c>
      <c r="E369" s="217" t="str">
        <f>IF(E368="","",VLOOKUP(E368,Lookup!$A$2:$B$13,2,FALSE))</f>
        <v>Nov</v>
      </c>
      <c r="F369" s="218">
        <f t="shared" si="21"/>
        <v>1923</v>
      </c>
      <c r="G369" s="249"/>
      <c r="H369" s="249"/>
      <c r="I369" s="249"/>
      <c r="J369" s="249"/>
      <c r="K369" s="249"/>
      <c r="L369" s="249"/>
      <c r="M369" s="249"/>
      <c r="N369" s="249"/>
      <c r="O369" s="249"/>
      <c r="P369" s="249"/>
      <c r="Q369" s="252"/>
      <c r="R369" s="252"/>
      <c r="S369" s="252"/>
      <c r="T369" s="252"/>
      <c r="U369" s="252"/>
      <c r="V369" s="252"/>
      <c r="W369" s="252"/>
      <c r="X369" s="252"/>
      <c r="Y369" s="252"/>
      <c r="Z369" s="252"/>
      <c r="AA369" s="252"/>
      <c r="AB369" s="252"/>
      <c r="AC369" s="252"/>
      <c r="AD369" s="252"/>
      <c r="AE369" s="229">
        <f>IF(OR(AND(E369="Feb",OR(F369=2012,OR(F369=2016,OR(F369=2020,OR(F369=2024,OR(F369=2028,F369=2032)))))),AND(E369="Feb",OR(F369=2036,OR(F369=2040,F369=2044)))),29,VLOOKUP(E369,Lookup!$B$2:$C$13,2,FALSE))</f>
        <v>30</v>
      </c>
      <c r="AF369" s="495">
        <f t="shared" si="23"/>
        <v>0</v>
      </c>
      <c r="AG369" s="496"/>
      <c r="AI369" s="229">
        <f t="shared" si="24"/>
        <v>24</v>
      </c>
    </row>
    <row r="370" spans="2:35" s="212" customFormat="1" ht="13.5" hidden="1" thickBot="1">
      <c r="B370" s="211"/>
      <c r="D370" s="230">
        <f t="shared" si="25"/>
        <v>24</v>
      </c>
      <c r="E370" s="231" t="str">
        <f>IF(E369="","",VLOOKUP(E369,Lookup!$A$2:$B$13,2,FALSE))</f>
        <v>Dec</v>
      </c>
      <c r="F370" s="232">
        <f t="shared" si="21"/>
        <v>1923</v>
      </c>
      <c r="G370" s="256"/>
      <c r="H370" s="256"/>
      <c r="I370" s="256"/>
      <c r="J370" s="256"/>
      <c r="K370" s="256"/>
      <c r="L370" s="256"/>
      <c r="M370" s="256"/>
      <c r="N370" s="256"/>
      <c r="O370" s="256"/>
      <c r="P370" s="256"/>
      <c r="Q370" s="257"/>
      <c r="R370" s="257"/>
      <c r="S370" s="257"/>
      <c r="T370" s="257"/>
      <c r="U370" s="257"/>
      <c r="V370" s="257"/>
      <c r="W370" s="257"/>
      <c r="X370" s="257"/>
      <c r="Y370" s="257"/>
      <c r="Z370" s="257"/>
      <c r="AA370" s="257"/>
      <c r="AB370" s="257"/>
      <c r="AC370" s="257"/>
      <c r="AD370" s="257"/>
      <c r="AE370" s="233">
        <f>IF(OR(AND(E370="Feb",OR(F370=2012,OR(F370=2016,OR(F370=2020,OR(F370=2024,OR(F370=2028,F370=2032)))))),AND(E370="Feb",OR(F370=2036,OR(F370=2040,F370=2044)))),29,VLOOKUP(E370,Lookup!$B$2:$C$13,2,FALSE))</f>
        <v>31</v>
      </c>
      <c r="AF370" s="531">
        <f t="shared" si="23"/>
        <v>0</v>
      </c>
      <c r="AG370" s="532"/>
      <c r="AI370" s="233">
        <f t="shared" si="24"/>
        <v>24</v>
      </c>
    </row>
    <row r="371" spans="2:35" s="212" customFormat="1" ht="12.75" hidden="1">
      <c r="B371" s="211"/>
      <c r="D371" s="213">
        <f t="shared" si="25"/>
        <v>25</v>
      </c>
      <c r="E371" s="234" t="str">
        <f>IF(E370="","",VLOOKUP(E370,Lookup!$A$2:$B$13,2,FALSE))</f>
        <v>Jan</v>
      </c>
      <c r="F371" s="235">
        <f t="shared" si="21"/>
        <v>1924</v>
      </c>
      <c r="G371" s="248"/>
      <c r="H371" s="248"/>
      <c r="I371" s="248"/>
      <c r="J371" s="248"/>
      <c r="K371" s="248"/>
      <c r="L371" s="248"/>
      <c r="M371" s="248"/>
      <c r="N371" s="248"/>
      <c r="O371" s="248"/>
      <c r="P371" s="248"/>
      <c r="Q371" s="251"/>
      <c r="R371" s="251"/>
      <c r="S371" s="251"/>
      <c r="T371" s="251"/>
      <c r="U371" s="251"/>
      <c r="V371" s="251"/>
      <c r="W371" s="251"/>
      <c r="X371" s="251"/>
      <c r="Y371" s="251"/>
      <c r="Z371" s="251"/>
      <c r="AA371" s="251"/>
      <c r="AB371" s="251"/>
      <c r="AC371" s="251"/>
      <c r="AD371" s="251"/>
      <c r="AE371" s="215">
        <f>IF(OR(AND(E371="Feb",OR(F371=2012,OR(F371=2016,OR(F371=2020,OR(F371=2024,OR(F371=2028,F371=2032)))))),AND(E371="Feb",OR(F371=2036,OR(F371=2040,F371=2044)))),29,VLOOKUP(E371,Lookup!$B$2:$C$13,2,FALSE))</f>
        <v>31</v>
      </c>
      <c r="AF371" s="528">
        <f t="shared" si="23"/>
        <v>0</v>
      </c>
      <c r="AG371" s="529"/>
      <c r="AI371" s="215">
        <f>+D371</f>
        <v>25</v>
      </c>
    </row>
    <row r="372" spans="2:35" s="212" customFormat="1" ht="12.75" hidden="1">
      <c r="B372" s="211"/>
      <c r="D372" s="216">
        <f t="shared" si="25"/>
        <v>25</v>
      </c>
      <c r="E372" s="217" t="str">
        <f>IF(E371="","",VLOOKUP(E371,Lookup!$A$2:$B$13,2,FALSE))</f>
        <v>Feb</v>
      </c>
      <c r="F372" s="218">
        <f t="shared" si="21"/>
        <v>1924</v>
      </c>
      <c r="G372" s="249"/>
      <c r="H372" s="249"/>
      <c r="I372" s="249"/>
      <c r="J372" s="249"/>
      <c r="K372" s="249"/>
      <c r="L372" s="249"/>
      <c r="M372" s="249"/>
      <c r="N372" s="249"/>
      <c r="O372" s="249"/>
      <c r="P372" s="249"/>
      <c r="Q372" s="252"/>
      <c r="R372" s="252"/>
      <c r="S372" s="252"/>
      <c r="T372" s="252"/>
      <c r="U372" s="252"/>
      <c r="V372" s="252"/>
      <c r="W372" s="252"/>
      <c r="X372" s="252"/>
      <c r="Y372" s="252"/>
      <c r="Z372" s="252"/>
      <c r="AA372" s="252"/>
      <c r="AB372" s="252"/>
      <c r="AC372" s="252"/>
      <c r="AD372" s="252"/>
      <c r="AE372" s="219">
        <f>IF(OR(AND(E372="Feb",OR(F372=2012,OR(F372=2016,OR(F372=2020,OR(F372=2024,OR(F372=2028,F372=2032)))))),AND(E372="Feb",OR(F372=2036,OR(F372=2040,F372=2044)))),29,VLOOKUP(E372,Lookup!$B$2:$C$13,2,FALSE))</f>
        <v>28</v>
      </c>
      <c r="AF372" s="495">
        <f t="shared" si="23"/>
        <v>0</v>
      </c>
      <c r="AG372" s="496"/>
      <c r="AI372" s="219">
        <f aca="true" t="shared" si="26" ref="AI372:AI394">+D372</f>
        <v>25</v>
      </c>
    </row>
    <row r="373" spans="2:35" s="212" customFormat="1" ht="12.75" hidden="1">
      <c r="B373" s="211"/>
      <c r="D373" s="216">
        <f t="shared" si="25"/>
        <v>25</v>
      </c>
      <c r="E373" s="217" t="str">
        <f>IF(E372="","",VLOOKUP(E372,Lookup!$A$2:$B$13,2,FALSE))</f>
        <v>Mar</v>
      </c>
      <c r="F373" s="218">
        <f t="shared" si="21"/>
        <v>1924</v>
      </c>
      <c r="G373" s="249"/>
      <c r="H373" s="249"/>
      <c r="I373" s="249"/>
      <c r="J373" s="249"/>
      <c r="K373" s="249"/>
      <c r="L373" s="249"/>
      <c r="M373" s="249"/>
      <c r="N373" s="249"/>
      <c r="O373" s="249"/>
      <c r="P373" s="249"/>
      <c r="Q373" s="252"/>
      <c r="R373" s="252"/>
      <c r="S373" s="252"/>
      <c r="T373" s="252"/>
      <c r="U373" s="252"/>
      <c r="V373" s="252"/>
      <c r="W373" s="252"/>
      <c r="X373" s="252"/>
      <c r="Y373" s="252"/>
      <c r="Z373" s="252"/>
      <c r="AA373" s="252"/>
      <c r="AB373" s="252"/>
      <c r="AC373" s="252"/>
      <c r="AD373" s="252"/>
      <c r="AE373" s="219">
        <f>IF(OR(AND(E373="Feb",OR(F373=2012,OR(F373=2016,OR(F373=2020,OR(F373=2024,OR(F373=2028,F373=2032)))))),AND(E373="Feb",OR(F373=2036,OR(F373=2040,F373=2044)))),29,VLOOKUP(E373,Lookup!$B$2:$C$13,2,FALSE))</f>
        <v>31</v>
      </c>
      <c r="AF373" s="495">
        <f t="shared" si="23"/>
        <v>0</v>
      </c>
      <c r="AG373" s="496"/>
      <c r="AI373" s="219">
        <f t="shared" si="26"/>
        <v>25</v>
      </c>
    </row>
    <row r="374" spans="2:35" s="212" customFormat="1" ht="12.75" hidden="1">
      <c r="B374" s="211"/>
      <c r="D374" s="216">
        <f t="shared" si="25"/>
        <v>25</v>
      </c>
      <c r="E374" s="217" t="str">
        <f>IF(E373="","",VLOOKUP(E373,Lookup!$A$2:$B$13,2,FALSE))</f>
        <v>Apr</v>
      </c>
      <c r="F374" s="218">
        <f t="shared" si="21"/>
        <v>1924</v>
      </c>
      <c r="G374" s="249"/>
      <c r="H374" s="249"/>
      <c r="I374" s="249"/>
      <c r="J374" s="249"/>
      <c r="K374" s="249"/>
      <c r="L374" s="249"/>
      <c r="M374" s="249"/>
      <c r="N374" s="249"/>
      <c r="O374" s="249"/>
      <c r="P374" s="249"/>
      <c r="Q374" s="252"/>
      <c r="R374" s="252"/>
      <c r="S374" s="252"/>
      <c r="T374" s="252"/>
      <c r="U374" s="252"/>
      <c r="V374" s="252"/>
      <c r="W374" s="252"/>
      <c r="X374" s="252"/>
      <c r="Y374" s="252"/>
      <c r="Z374" s="252"/>
      <c r="AA374" s="252"/>
      <c r="AB374" s="252"/>
      <c r="AC374" s="252"/>
      <c r="AD374" s="252"/>
      <c r="AE374" s="219">
        <f>IF(OR(AND(E374="Feb",OR(F374=2012,OR(F374=2016,OR(F374=2020,OR(F374=2024,OR(F374=2028,F374=2032)))))),AND(E374="Feb",OR(F374=2036,OR(F374=2040,F374=2044)))),29,VLOOKUP(E374,Lookup!$B$2:$C$13,2,FALSE))</f>
        <v>30</v>
      </c>
      <c r="AF374" s="495">
        <f t="shared" si="23"/>
        <v>0</v>
      </c>
      <c r="AG374" s="496"/>
      <c r="AI374" s="219">
        <f t="shared" si="26"/>
        <v>25</v>
      </c>
    </row>
    <row r="375" spans="2:35" s="212" customFormat="1" ht="12.75" hidden="1">
      <c r="B375" s="211"/>
      <c r="D375" s="216">
        <f t="shared" si="25"/>
        <v>25</v>
      </c>
      <c r="E375" s="217" t="str">
        <f>IF(E374="","",VLOOKUP(E374,Lookup!$A$2:$B$13,2,FALSE))</f>
        <v>May</v>
      </c>
      <c r="F375" s="218">
        <f t="shared" si="21"/>
        <v>1924</v>
      </c>
      <c r="G375" s="249"/>
      <c r="H375" s="249"/>
      <c r="I375" s="249"/>
      <c r="J375" s="249"/>
      <c r="K375" s="249"/>
      <c r="L375" s="249"/>
      <c r="M375" s="249"/>
      <c r="N375" s="249"/>
      <c r="O375" s="249"/>
      <c r="P375" s="249"/>
      <c r="Q375" s="252"/>
      <c r="R375" s="252"/>
      <c r="S375" s="252"/>
      <c r="T375" s="252"/>
      <c r="U375" s="252"/>
      <c r="V375" s="252"/>
      <c r="W375" s="252"/>
      <c r="X375" s="252"/>
      <c r="Y375" s="252"/>
      <c r="Z375" s="252"/>
      <c r="AA375" s="252"/>
      <c r="AB375" s="252"/>
      <c r="AC375" s="252"/>
      <c r="AD375" s="252"/>
      <c r="AE375" s="219">
        <f>IF(OR(AND(E375="Feb",OR(F375=2012,OR(F375=2016,OR(F375=2020,OR(F375=2024,OR(F375=2028,F375=2032)))))),AND(E375="Feb",OR(F375=2036,OR(F375=2040,F375=2044)))),29,VLOOKUP(E375,Lookup!$B$2:$C$13,2,FALSE))</f>
        <v>31</v>
      </c>
      <c r="AF375" s="495">
        <f t="shared" si="23"/>
        <v>0</v>
      </c>
      <c r="AG375" s="496"/>
      <c r="AI375" s="219">
        <f t="shared" si="26"/>
        <v>25</v>
      </c>
    </row>
    <row r="376" spans="2:35" s="212" customFormat="1" ht="12.75" hidden="1">
      <c r="B376" s="211"/>
      <c r="D376" s="216">
        <f t="shared" si="25"/>
        <v>25</v>
      </c>
      <c r="E376" s="217" t="str">
        <f>IF(E375="","",VLOOKUP(E375,Lookup!$A$2:$B$13,2,FALSE))</f>
        <v>Jun</v>
      </c>
      <c r="F376" s="218">
        <f aca="true" t="shared" si="27" ref="F376:F430">IF(E375=0,"",IF(E375="Dec",F375+1,F375))</f>
        <v>1924</v>
      </c>
      <c r="G376" s="249"/>
      <c r="H376" s="249"/>
      <c r="I376" s="249"/>
      <c r="J376" s="249"/>
      <c r="K376" s="249"/>
      <c r="L376" s="249"/>
      <c r="M376" s="249"/>
      <c r="N376" s="249"/>
      <c r="O376" s="249"/>
      <c r="P376" s="249"/>
      <c r="Q376" s="252"/>
      <c r="R376" s="252"/>
      <c r="S376" s="252"/>
      <c r="T376" s="252"/>
      <c r="U376" s="252"/>
      <c r="V376" s="252"/>
      <c r="W376" s="252"/>
      <c r="X376" s="252"/>
      <c r="Y376" s="252"/>
      <c r="Z376" s="252"/>
      <c r="AA376" s="252"/>
      <c r="AB376" s="252"/>
      <c r="AC376" s="252"/>
      <c r="AD376" s="252"/>
      <c r="AE376" s="219">
        <f>IF(OR(AND(E376="Feb",OR(F376=2012,OR(F376=2016,OR(F376=2020,OR(F376=2024,OR(F376=2028,F376=2032)))))),AND(E376="Feb",OR(F376=2036,OR(F376=2040,F376=2044)))),29,VLOOKUP(E376,Lookup!$B$2:$C$13,2,FALSE))</f>
        <v>30</v>
      </c>
      <c r="AF376" s="495">
        <f t="shared" si="23"/>
        <v>0</v>
      </c>
      <c r="AG376" s="496"/>
      <c r="AI376" s="219">
        <f t="shared" si="26"/>
        <v>25</v>
      </c>
    </row>
    <row r="377" spans="2:35" s="212" customFormat="1" ht="12.75" hidden="1">
      <c r="B377" s="211"/>
      <c r="D377" s="216">
        <f t="shared" si="25"/>
        <v>25</v>
      </c>
      <c r="E377" s="217" t="str">
        <f>IF(E376="","",VLOOKUP(E376,Lookup!$A$2:$B$13,2,FALSE))</f>
        <v>Jul</v>
      </c>
      <c r="F377" s="218">
        <f t="shared" si="27"/>
        <v>1924</v>
      </c>
      <c r="G377" s="249"/>
      <c r="H377" s="249"/>
      <c r="I377" s="249"/>
      <c r="J377" s="249"/>
      <c r="K377" s="249"/>
      <c r="L377" s="249"/>
      <c r="M377" s="249"/>
      <c r="N377" s="249"/>
      <c r="O377" s="249"/>
      <c r="P377" s="249"/>
      <c r="Q377" s="252"/>
      <c r="R377" s="252"/>
      <c r="S377" s="252"/>
      <c r="T377" s="252"/>
      <c r="U377" s="252"/>
      <c r="V377" s="252"/>
      <c r="W377" s="252"/>
      <c r="X377" s="252"/>
      <c r="Y377" s="252"/>
      <c r="Z377" s="252"/>
      <c r="AA377" s="252"/>
      <c r="AB377" s="252"/>
      <c r="AC377" s="252"/>
      <c r="AD377" s="252"/>
      <c r="AE377" s="219">
        <f>IF(OR(AND(E377="Feb",OR(F377=2012,OR(F377=2016,OR(F377=2020,OR(F377=2024,OR(F377=2028,F377=2032)))))),AND(E377="Feb",OR(F377=2036,OR(F377=2040,F377=2044)))),29,VLOOKUP(E377,Lookup!$B$2:$C$13,2,FALSE))</f>
        <v>31</v>
      </c>
      <c r="AF377" s="495">
        <f t="shared" si="23"/>
        <v>0</v>
      </c>
      <c r="AG377" s="496"/>
      <c r="AI377" s="219">
        <f t="shared" si="26"/>
        <v>25</v>
      </c>
    </row>
    <row r="378" spans="2:35" s="212" customFormat="1" ht="12.75" hidden="1">
      <c r="B378" s="211"/>
      <c r="D378" s="216">
        <f t="shared" si="25"/>
        <v>25</v>
      </c>
      <c r="E378" s="217" t="str">
        <f>IF(E377="","",VLOOKUP(E377,Lookup!$A$2:$B$13,2,FALSE))</f>
        <v>Aug</v>
      </c>
      <c r="F378" s="218">
        <f t="shared" si="27"/>
        <v>1924</v>
      </c>
      <c r="G378" s="249"/>
      <c r="H378" s="249"/>
      <c r="I378" s="249"/>
      <c r="J378" s="249"/>
      <c r="K378" s="249"/>
      <c r="L378" s="249"/>
      <c r="M378" s="249"/>
      <c r="N378" s="249"/>
      <c r="O378" s="249"/>
      <c r="P378" s="249"/>
      <c r="Q378" s="252"/>
      <c r="R378" s="252"/>
      <c r="S378" s="252"/>
      <c r="T378" s="252"/>
      <c r="U378" s="252"/>
      <c r="V378" s="252"/>
      <c r="W378" s="252"/>
      <c r="X378" s="252"/>
      <c r="Y378" s="252"/>
      <c r="Z378" s="252"/>
      <c r="AA378" s="252"/>
      <c r="AB378" s="252"/>
      <c r="AC378" s="252"/>
      <c r="AD378" s="252"/>
      <c r="AE378" s="219">
        <f>IF(OR(AND(E378="Feb",OR(F378=2012,OR(F378=2016,OR(F378=2020,OR(F378=2024,OR(F378=2028,F378=2032)))))),AND(E378="Feb",OR(F378=2036,OR(F378=2040,F378=2044)))),29,VLOOKUP(E378,Lookup!$B$2:$C$13,2,FALSE))</f>
        <v>31</v>
      </c>
      <c r="AF378" s="495">
        <f t="shared" si="23"/>
        <v>0</v>
      </c>
      <c r="AG378" s="496"/>
      <c r="AI378" s="219">
        <f t="shared" si="26"/>
        <v>25</v>
      </c>
    </row>
    <row r="379" spans="2:35" s="212" customFormat="1" ht="12.75" hidden="1">
      <c r="B379" s="211"/>
      <c r="D379" s="216">
        <f t="shared" si="25"/>
        <v>25</v>
      </c>
      <c r="E379" s="217" t="str">
        <f>IF(E378="","",VLOOKUP(E378,Lookup!$A$2:$B$13,2,FALSE))</f>
        <v>Sep</v>
      </c>
      <c r="F379" s="218">
        <f t="shared" si="27"/>
        <v>1924</v>
      </c>
      <c r="G379" s="249"/>
      <c r="H379" s="249"/>
      <c r="I379" s="249"/>
      <c r="J379" s="249"/>
      <c r="K379" s="249"/>
      <c r="L379" s="249"/>
      <c r="M379" s="249"/>
      <c r="N379" s="249"/>
      <c r="O379" s="249"/>
      <c r="P379" s="249"/>
      <c r="Q379" s="252"/>
      <c r="R379" s="252"/>
      <c r="S379" s="252"/>
      <c r="T379" s="252"/>
      <c r="U379" s="252"/>
      <c r="V379" s="252"/>
      <c r="W379" s="252"/>
      <c r="X379" s="252"/>
      <c r="Y379" s="252"/>
      <c r="Z379" s="252"/>
      <c r="AA379" s="252"/>
      <c r="AB379" s="252"/>
      <c r="AC379" s="252"/>
      <c r="AD379" s="252"/>
      <c r="AE379" s="219">
        <f>IF(OR(AND(E379="Feb",OR(F379=2012,OR(F379=2016,OR(F379=2020,OR(F379=2024,OR(F379=2028,F379=2032)))))),AND(E379="Feb",OR(F379=2036,OR(F379=2040,F379=2044)))),29,VLOOKUP(E379,Lookup!$B$2:$C$13,2,FALSE))</f>
        <v>30</v>
      </c>
      <c r="AF379" s="495">
        <f t="shared" si="23"/>
        <v>0</v>
      </c>
      <c r="AG379" s="496"/>
      <c r="AI379" s="219">
        <f t="shared" si="26"/>
        <v>25</v>
      </c>
    </row>
    <row r="380" spans="2:35" s="212" customFormat="1" ht="12.75" hidden="1">
      <c r="B380" s="211"/>
      <c r="D380" s="216">
        <f t="shared" si="25"/>
        <v>25</v>
      </c>
      <c r="E380" s="217" t="str">
        <f>IF(E379="","",VLOOKUP(E379,Lookup!$A$2:$B$13,2,FALSE))</f>
        <v>Oct</v>
      </c>
      <c r="F380" s="218">
        <f t="shared" si="27"/>
        <v>1924</v>
      </c>
      <c r="G380" s="249"/>
      <c r="H380" s="249"/>
      <c r="I380" s="249"/>
      <c r="J380" s="249"/>
      <c r="K380" s="249"/>
      <c r="L380" s="249"/>
      <c r="M380" s="249"/>
      <c r="N380" s="249"/>
      <c r="O380" s="249"/>
      <c r="P380" s="249"/>
      <c r="Q380" s="252"/>
      <c r="R380" s="252"/>
      <c r="S380" s="252"/>
      <c r="T380" s="252"/>
      <c r="U380" s="252"/>
      <c r="V380" s="252"/>
      <c r="W380" s="252"/>
      <c r="X380" s="252"/>
      <c r="Y380" s="252"/>
      <c r="Z380" s="252"/>
      <c r="AA380" s="252"/>
      <c r="AB380" s="252"/>
      <c r="AC380" s="252"/>
      <c r="AD380" s="252"/>
      <c r="AE380" s="219">
        <f>IF(OR(AND(E380="Feb",OR(F380=2012,OR(F380=2016,OR(F380=2020,OR(F380=2024,OR(F380=2028,F380=2032)))))),AND(E380="Feb",OR(F380=2036,OR(F380=2040,F380=2044)))),29,VLOOKUP(E380,Lookup!$B$2:$C$13,2,FALSE))</f>
        <v>31</v>
      </c>
      <c r="AF380" s="495">
        <f t="shared" si="23"/>
        <v>0</v>
      </c>
      <c r="AG380" s="496"/>
      <c r="AI380" s="219">
        <f t="shared" si="26"/>
        <v>25</v>
      </c>
    </row>
    <row r="381" spans="2:35" s="212" customFormat="1" ht="12.75" hidden="1">
      <c r="B381" s="211"/>
      <c r="D381" s="216">
        <f t="shared" si="25"/>
        <v>25</v>
      </c>
      <c r="E381" s="217" t="str">
        <f>IF(E380="","",VLOOKUP(E380,Lookup!$A$2:$B$13,2,FALSE))</f>
        <v>Nov</v>
      </c>
      <c r="F381" s="218">
        <f t="shared" si="27"/>
        <v>1924</v>
      </c>
      <c r="G381" s="249"/>
      <c r="H381" s="249"/>
      <c r="I381" s="249"/>
      <c r="J381" s="249"/>
      <c r="K381" s="249"/>
      <c r="L381" s="249"/>
      <c r="M381" s="249"/>
      <c r="N381" s="249"/>
      <c r="O381" s="249"/>
      <c r="P381" s="249"/>
      <c r="Q381" s="252"/>
      <c r="R381" s="252"/>
      <c r="S381" s="252"/>
      <c r="T381" s="252"/>
      <c r="U381" s="252"/>
      <c r="V381" s="252"/>
      <c r="W381" s="252"/>
      <c r="X381" s="252"/>
      <c r="Y381" s="252"/>
      <c r="Z381" s="252"/>
      <c r="AA381" s="252"/>
      <c r="AB381" s="252"/>
      <c r="AC381" s="252"/>
      <c r="AD381" s="252"/>
      <c r="AE381" s="219">
        <f>IF(OR(AND(E381="Feb",OR(F381=2012,OR(F381=2016,OR(F381=2020,OR(F381=2024,OR(F381=2028,F381=2032)))))),AND(E381="Feb",OR(F381=2036,OR(F381=2040,F381=2044)))),29,VLOOKUP(E381,Lookup!$B$2:$C$13,2,FALSE))</f>
        <v>30</v>
      </c>
      <c r="AF381" s="495">
        <f t="shared" si="23"/>
        <v>0</v>
      </c>
      <c r="AG381" s="496"/>
      <c r="AI381" s="219">
        <f t="shared" si="26"/>
        <v>25</v>
      </c>
    </row>
    <row r="382" spans="2:35" s="212" customFormat="1" ht="13.5" hidden="1" thickBot="1">
      <c r="B382" s="211"/>
      <c r="D382" s="220">
        <f t="shared" si="25"/>
        <v>25</v>
      </c>
      <c r="E382" s="221" t="str">
        <f>IF(E381="","",VLOOKUP(E381,Lookup!$A$2:$B$13,2,FALSE))</f>
        <v>Dec</v>
      </c>
      <c r="F382" s="222">
        <f t="shared" si="27"/>
        <v>1924</v>
      </c>
      <c r="G382" s="250"/>
      <c r="H382" s="250"/>
      <c r="I382" s="250"/>
      <c r="J382" s="250"/>
      <c r="K382" s="250"/>
      <c r="L382" s="250"/>
      <c r="M382" s="250"/>
      <c r="N382" s="250"/>
      <c r="O382" s="250"/>
      <c r="P382" s="250"/>
      <c r="Q382" s="253"/>
      <c r="R382" s="253"/>
      <c r="S382" s="253"/>
      <c r="T382" s="253"/>
      <c r="U382" s="253"/>
      <c r="V382" s="253"/>
      <c r="W382" s="253"/>
      <c r="X382" s="253"/>
      <c r="Y382" s="253"/>
      <c r="Z382" s="253"/>
      <c r="AA382" s="253"/>
      <c r="AB382" s="253"/>
      <c r="AC382" s="253"/>
      <c r="AD382" s="253"/>
      <c r="AE382" s="223">
        <f>IF(OR(AND(E382="Feb",OR(F382=2012,OR(F382=2016,OR(F382=2020,OR(F382=2024,OR(F382=2028,F382=2032)))))),AND(E382="Feb",OR(F382=2036,OR(F382=2040,F382=2044)))),29,VLOOKUP(E382,Lookup!$B$2:$C$13,2,FALSE))</f>
        <v>31</v>
      </c>
      <c r="AF382" s="522">
        <f t="shared" si="23"/>
        <v>0</v>
      </c>
      <c r="AG382" s="523"/>
      <c r="AI382" s="223">
        <f t="shared" si="26"/>
        <v>25</v>
      </c>
    </row>
    <row r="383" spans="2:35" s="212" customFormat="1" ht="12.75" hidden="1">
      <c r="B383" s="211"/>
      <c r="D383" s="224">
        <f t="shared" si="25"/>
        <v>26</v>
      </c>
      <c r="E383" s="225" t="str">
        <f>IF(E382="","",VLOOKUP(E382,Lookup!$A$2:$B$13,2,FALSE))</f>
        <v>Jan</v>
      </c>
      <c r="F383" s="226">
        <f t="shared" si="27"/>
        <v>1925</v>
      </c>
      <c r="G383" s="254"/>
      <c r="H383" s="254"/>
      <c r="I383" s="254"/>
      <c r="J383" s="254"/>
      <c r="K383" s="254"/>
      <c r="L383" s="254"/>
      <c r="M383" s="254"/>
      <c r="N383" s="254"/>
      <c r="O383" s="254"/>
      <c r="P383" s="254"/>
      <c r="Q383" s="255"/>
      <c r="R383" s="255"/>
      <c r="S383" s="255"/>
      <c r="T383" s="255"/>
      <c r="U383" s="255"/>
      <c r="V383" s="255"/>
      <c r="W383" s="255"/>
      <c r="X383" s="255"/>
      <c r="Y383" s="255"/>
      <c r="Z383" s="255"/>
      <c r="AA383" s="255"/>
      <c r="AB383" s="255"/>
      <c r="AC383" s="255"/>
      <c r="AD383" s="255"/>
      <c r="AE383" s="227">
        <f>IF(OR(AND(E383="Feb",OR(F383=2012,OR(F383=2016,OR(F383=2020,OR(F383=2024,OR(F383=2028,F383=2032)))))),AND(E383="Feb",OR(F383=2036,OR(F383=2040,F383=2044)))),29,VLOOKUP(E383,Lookup!$B$2:$C$13,2,FALSE))</f>
        <v>31</v>
      </c>
      <c r="AF383" s="502">
        <f t="shared" si="23"/>
        <v>0</v>
      </c>
      <c r="AG383" s="503"/>
      <c r="AI383" s="227">
        <f t="shared" si="26"/>
        <v>26</v>
      </c>
    </row>
    <row r="384" spans="2:35" s="212" customFormat="1" ht="12.75" hidden="1">
      <c r="B384" s="211"/>
      <c r="D384" s="228">
        <f t="shared" si="25"/>
        <v>26</v>
      </c>
      <c r="E384" s="217" t="str">
        <f>IF(E383="","",VLOOKUP(E383,Lookup!$A$2:$B$13,2,FALSE))</f>
        <v>Feb</v>
      </c>
      <c r="F384" s="218">
        <f t="shared" si="27"/>
        <v>1925</v>
      </c>
      <c r="G384" s="249"/>
      <c r="H384" s="249"/>
      <c r="I384" s="249"/>
      <c r="J384" s="249"/>
      <c r="K384" s="249"/>
      <c r="L384" s="249"/>
      <c r="M384" s="249"/>
      <c r="N384" s="249"/>
      <c r="O384" s="249"/>
      <c r="P384" s="249"/>
      <c r="Q384" s="252"/>
      <c r="R384" s="252"/>
      <c r="S384" s="252"/>
      <c r="T384" s="252"/>
      <c r="U384" s="252"/>
      <c r="V384" s="252"/>
      <c r="W384" s="252"/>
      <c r="X384" s="252"/>
      <c r="Y384" s="252"/>
      <c r="Z384" s="252"/>
      <c r="AA384" s="252"/>
      <c r="AB384" s="252"/>
      <c r="AC384" s="252"/>
      <c r="AD384" s="252"/>
      <c r="AE384" s="229">
        <f>IF(OR(AND(E384="Feb",OR(F384=2012,OR(F384=2016,OR(F384=2020,OR(F384=2024,OR(F384=2028,F384=2032)))))),AND(E384="Feb",OR(F384=2036,OR(F384=2040,F384=2044)))),29,VLOOKUP(E384,Lookup!$B$2:$C$13,2,FALSE))</f>
        <v>28</v>
      </c>
      <c r="AF384" s="495">
        <f t="shared" si="23"/>
        <v>0</v>
      </c>
      <c r="AG384" s="496"/>
      <c r="AI384" s="229">
        <f t="shared" si="26"/>
        <v>26</v>
      </c>
    </row>
    <row r="385" spans="2:35" s="212" customFormat="1" ht="12.75" hidden="1">
      <c r="B385" s="211"/>
      <c r="D385" s="228">
        <f t="shared" si="25"/>
        <v>26</v>
      </c>
      <c r="E385" s="217" t="str">
        <f>IF(E384="","",VLOOKUP(E384,Lookup!$A$2:$B$13,2,FALSE))</f>
        <v>Mar</v>
      </c>
      <c r="F385" s="218">
        <f t="shared" si="27"/>
        <v>1925</v>
      </c>
      <c r="G385" s="249"/>
      <c r="H385" s="249"/>
      <c r="I385" s="249"/>
      <c r="J385" s="249"/>
      <c r="K385" s="249"/>
      <c r="L385" s="249"/>
      <c r="M385" s="249"/>
      <c r="N385" s="249"/>
      <c r="O385" s="249"/>
      <c r="P385" s="249"/>
      <c r="Q385" s="252"/>
      <c r="R385" s="252"/>
      <c r="S385" s="252"/>
      <c r="T385" s="252"/>
      <c r="U385" s="252"/>
      <c r="V385" s="252"/>
      <c r="W385" s="252"/>
      <c r="X385" s="252"/>
      <c r="Y385" s="252"/>
      <c r="Z385" s="252"/>
      <c r="AA385" s="252"/>
      <c r="AB385" s="252"/>
      <c r="AC385" s="252"/>
      <c r="AD385" s="252"/>
      <c r="AE385" s="229">
        <f>IF(OR(AND(E385="Feb",OR(F385=2012,OR(F385=2016,OR(F385=2020,OR(F385=2024,OR(F385=2028,F385=2032)))))),AND(E385="Feb",OR(F385=2036,OR(F385=2040,F385=2044)))),29,VLOOKUP(E385,Lookup!$B$2:$C$13,2,FALSE))</f>
        <v>31</v>
      </c>
      <c r="AF385" s="495">
        <f t="shared" si="23"/>
        <v>0</v>
      </c>
      <c r="AG385" s="496"/>
      <c r="AI385" s="229">
        <f t="shared" si="26"/>
        <v>26</v>
      </c>
    </row>
    <row r="386" spans="2:35" s="212" customFormat="1" ht="12.75" hidden="1">
      <c r="B386" s="211"/>
      <c r="D386" s="228">
        <f t="shared" si="25"/>
        <v>26</v>
      </c>
      <c r="E386" s="217" t="str">
        <f>IF(E385="","",VLOOKUP(E385,Lookup!$A$2:$B$13,2,FALSE))</f>
        <v>Apr</v>
      </c>
      <c r="F386" s="218">
        <f t="shared" si="27"/>
        <v>1925</v>
      </c>
      <c r="G386" s="249"/>
      <c r="H386" s="249"/>
      <c r="I386" s="249"/>
      <c r="J386" s="249"/>
      <c r="K386" s="249"/>
      <c r="L386" s="249"/>
      <c r="M386" s="249"/>
      <c r="N386" s="249"/>
      <c r="O386" s="249"/>
      <c r="P386" s="249"/>
      <c r="Q386" s="252"/>
      <c r="R386" s="252"/>
      <c r="S386" s="252"/>
      <c r="T386" s="252"/>
      <c r="U386" s="252"/>
      <c r="V386" s="252"/>
      <c r="W386" s="252"/>
      <c r="X386" s="252"/>
      <c r="Y386" s="252"/>
      <c r="Z386" s="252"/>
      <c r="AA386" s="252"/>
      <c r="AB386" s="252"/>
      <c r="AC386" s="252"/>
      <c r="AD386" s="252"/>
      <c r="AE386" s="229">
        <f>IF(OR(AND(E386="Feb",OR(F386=2012,OR(F386=2016,OR(F386=2020,OR(F386=2024,OR(F386=2028,F386=2032)))))),AND(E386="Feb",OR(F386=2036,OR(F386=2040,F386=2044)))),29,VLOOKUP(E386,Lookup!$B$2:$C$13,2,FALSE))</f>
        <v>30</v>
      </c>
      <c r="AF386" s="495">
        <f t="shared" si="23"/>
        <v>0</v>
      </c>
      <c r="AG386" s="496"/>
      <c r="AI386" s="229">
        <f t="shared" si="26"/>
        <v>26</v>
      </c>
    </row>
    <row r="387" spans="2:35" s="212" customFormat="1" ht="12.75" hidden="1">
      <c r="B387" s="211"/>
      <c r="D387" s="228">
        <f t="shared" si="25"/>
        <v>26</v>
      </c>
      <c r="E387" s="217" t="str">
        <f>IF(E386="","",VLOOKUP(E386,Lookup!$A$2:$B$13,2,FALSE))</f>
        <v>May</v>
      </c>
      <c r="F387" s="218">
        <f t="shared" si="27"/>
        <v>1925</v>
      </c>
      <c r="G387" s="249"/>
      <c r="H387" s="249"/>
      <c r="I387" s="249"/>
      <c r="J387" s="249"/>
      <c r="K387" s="249"/>
      <c r="L387" s="249"/>
      <c r="M387" s="249"/>
      <c r="N387" s="249"/>
      <c r="O387" s="249"/>
      <c r="P387" s="249"/>
      <c r="Q387" s="252"/>
      <c r="R387" s="252"/>
      <c r="S387" s="252"/>
      <c r="T387" s="252"/>
      <c r="U387" s="252"/>
      <c r="V387" s="252"/>
      <c r="W387" s="252"/>
      <c r="X387" s="252"/>
      <c r="Y387" s="252"/>
      <c r="Z387" s="252"/>
      <c r="AA387" s="252"/>
      <c r="AB387" s="252"/>
      <c r="AC387" s="252"/>
      <c r="AD387" s="252"/>
      <c r="AE387" s="229">
        <f>IF(OR(AND(E387="Feb",OR(F387=2012,OR(F387=2016,OR(F387=2020,OR(F387=2024,OR(F387=2028,F387=2032)))))),AND(E387="Feb",OR(F387=2036,OR(F387=2040,F387=2044)))),29,VLOOKUP(E387,Lookup!$B$2:$C$13,2,FALSE))</f>
        <v>31</v>
      </c>
      <c r="AF387" s="495">
        <f t="shared" si="23"/>
        <v>0</v>
      </c>
      <c r="AG387" s="496"/>
      <c r="AI387" s="229">
        <f t="shared" si="26"/>
        <v>26</v>
      </c>
    </row>
    <row r="388" spans="2:35" s="212" customFormat="1" ht="12.75" hidden="1">
      <c r="B388" s="211"/>
      <c r="D388" s="228">
        <f t="shared" si="25"/>
        <v>26</v>
      </c>
      <c r="E388" s="217" t="str">
        <f>IF(E387="","",VLOOKUP(E387,Lookup!$A$2:$B$13,2,FALSE))</f>
        <v>Jun</v>
      </c>
      <c r="F388" s="218">
        <f t="shared" si="27"/>
        <v>1925</v>
      </c>
      <c r="G388" s="249"/>
      <c r="H388" s="249"/>
      <c r="I388" s="249"/>
      <c r="J388" s="249"/>
      <c r="K388" s="249"/>
      <c r="L388" s="249"/>
      <c r="M388" s="249"/>
      <c r="N388" s="249"/>
      <c r="O388" s="249"/>
      <c r="P388" s="249"/>
      <c r="Q388" s="252"/>
      <c r="R388" s="252"/>
      <c r="S388" s="252"/>
      <c r="T388" s="252"/>
      <c r="U388" s="252"/>
      <c r="V388" s="252"/>
      <c r="W388" s="252"/>
      <c r="X388" s="252"/>
      <c r="Y388" s="252"/>
      <c r="Z388" s="252"/>
      <c r="AA388" s="252"/>
      <c r="AB388" s="252"/>
      <c r="AC388" s="252"/>
      <c r="AD388" s="252"/>
      <c r="AE388" s="229">
        <f>IF(OR(AND(E388="Feb",OR(F388=2012,OR(F388=2016,OR(F388=2020,OR(F388=2024,OR(F388=2028,F388=2032)))))),AND(E388="Feb",OR(F388=2036,OR(F388=2040,F388=2044)))),29,VLOOKUP(E388,Lookup!$B$2:$C$13,2,FALSE))</f>
        <v>30</v>
      </c>
      <c r="AF388" s="495">
        <f t="shared" si="23"/>
        <v>0</v>
      </c>
      <c r="AG388" s="496"/>
      <c r="AI388" s="229">
        <f t="shared" si="26"/>
        <v>26</v>
      </c>
    </row>
    <row r="389" spans="2:35" s="212" customFormat="1" ht="12.75" hidden="1">
      <c r="B389" s="211"/>
      <c r="D389" s="228">
        <f t="shared" si="25"/>
        <v>26</v>
      </c>
      <c r="E389" s="217" t="str">
        <f>IF(E388="","",VLOOKUP(E388,Lookup!$A$2:$B$13,2,FALSE))</f>
        <v>Jul</v>
      </c>
      <c r="F389" s="218">
        <f t="shared" si="27"/>
        <v>1925</v>
      </c>
      <c r="G389" s="249"/>
      <c r="H389" s="249"/>
      <c r="I389" s="249"/>
      <c r="J389" s="249"/>
      <c r="K389" s="249"/>
      <c r="L389" s="249"/>
      <c r="M389" s="249"/>
      <c r="N389" s="249"/>
      <c r="O389" s="249"/>
      <c r="P389" s="249"/>
      <c r="Q389" s="252"/>
      <c r="R389" s="252"/>
      <c r="S389" s="252"/>
      <c r="T389" s="252"/>
      <c r="U389" s="252"/>
      <c r="V389" s="252"/>
      <c r="W389" s="252"/>
      <c r="X389" s="252"/>
      <c r="Y389" s="252"/>
      <c r="Z389" s="252"/>
      <c r="AA389" s="252"/>
      <c r="AB389" s="252"/>
      <c r="AC389" s="252"/>
      <c r="AD389" s="252"/>
      <c r="AE389" s="229">
        <f>IF(OR(AND(E389="Feb",OR(F389=2012,OR(F389=2016,OR(F389=2020,OR(F389=2024,OR(F389=2028,F389=2032)))))),AND(E389="Feb",OR(F389=2036,OR(F389=2040,F389=2044)))),29,VLOOKUP(E389,Lookup!$B$2:$C$13,2,FALSE))</f>
        <v>31</v>
      </c>
      <c r="AF389" s="495">
        <f t="shared" si="23"/>
        <v>0</v>
      </c>
      <c r="AG389" s="496"/>
      <c r="AI389" s="229">
        <f t="shared" si="26"/>
        <v>26</v>
      </c>
    </row>
    <row r="390" spans="2:35" s="212" customFormat="1" ht="12.75" hidden="1">
      <c r="B390" s="211"/>
      <c r="D390" s="228">
        <f t="shared" si="25"/>
        <v>26</v>
      </c>
      <c r="E390" s="217" t="str">
        <f>IF(E389="","",VLOOKUP(E389,Lookup!$A$2:$B$13,2,FALSE))</f>
        <v>Aug</v>
      </c>
      <c r="F390" s="218">
        <f t="shared" si="27"/>
        <v>1925</v>
      </c>
      <c r="G390" s="249"/>
      <c r="H390" s="249"/>
      <c r="I390" s="249"/>
      <c r="J390" s="249"/>
      <c r="K390" s="249"/>
      <c r="L390" s="249"/>
      <c r="M390" s="249"/>
      <c r="N390" s="249"/>
      <c r="O390" s="249"/>
      <c r="P390" s="249"/>
      <c r="Q390" s="252"/>
      <c r="R390" s="252"/>
      <c r="S390" s="252"/>
      <c r="T390" s="252"/>
      <c r="U390" s="252"/>
      <c r="V390" s="252"/>
      <c r="W390" s="252"/>
      <c r="X390" s="252"/>
      <c r="Y390" s="252"/>
      <c r="Z390" s="252"/>
      <c r="AA390" s="252"/>
      <c r="AB390" s="252"/>
      <c r="AC390" s="252"/>
      <c r="AD390" s="252"/>
      <c r="AE390" s="229">
        <f>IF(OR(AND(E390="Feb",OR(F390=2012,OR(F390=2016,OR(F390=2020,OR(F390=2024,OR(F390=2028,F390=2032)))))),AND(E390="Feb",OR(F390=2036,OR(F390=2040,F390=2044)))),29,VLOOKUP(E390,Lookup!$B$2:$C$13,2,FALSE))</f>
        <v>31</v>
      </c>
      <c r="AF390" s="495">
        <f t="shared" si="23"/>
        <v>0</v>
      </c>
      <c r="AG390" s="496"/>
      <c r="AI390" s="229">
        <f t="shared" si="26"/>
        <v>26</v>
      </c>
    </row>
    <row r="391" spans="2:35" s="212" customFormat="1" ht="12.75" hidden="1">
      <c r="B391" s="211"/>
      <c r="D391" s="228">
        <f t="shared" si="25"/>
        <v>26</v>
      </c>
      <c r="E391" s="217" t="str">
        <f>IF(E390="","",VLOOKUP(E390,Lookup!$A$2:$B$13,2,FALSE))</f>
        <v>Sep</v>
      </c>
      <c r="F391" s="218">
        <f t="shared" si="27"/>
        <v>1925</v>
      </c>
      <c r="G391" s="249"/>
      <c r="H391" s="249"/>
      <c r="I391" s="249"/>
      <c r="J391" s="249"/>
      <c r="K391" s="249"/>
      <c r="L391" s="249"/>
      <c r="M391" s="249"/>
      <c r="N391" s="249"/>
      <c r="O391" s="249"/>
      <c r="P391" s="249"/>
      <c r="Q391" s="252"/>
      <c r="R391" s="252"/>
      <c r="S391" s="252"/>
      <c r="T391" s="252"/>
      <c r="U391" s="252"/>
      <c r="V391" s="252"/>
      <c r="W391" s="252"/>
      <c r="X391" s="252"/>
      <c r="Y391" s="252"/>
      <c r="Z391" s="252"/>
      <c r="AA391" s="252"/>
      <c r="AB391" s="252"/>
      <c r="AC391" s="252"/>
      <c r="AD391" s="252"/>
      <c r="AE391" s="229">
        <f>IF(OR(AND(E391="Feb",OR(F391=2012,OR(F391=2016,OR(F391=2020,OR(F391=2024,OR(F391=2028,F391=2032)))))),AND(E391="Feb",OR(F391=2036,OR(F391=2040,F391=2044)))),29,VLOOKUP(E391,Lookup!$B$2:$C$13,2,FALSE))</f>
        <v>30</v>
      </c>
      <c r="AF391" s="495">
        <f t="shared" si="23"/>
        <v>0</v>
      </c>
      <c r="AG391" s="496"/>
      <c r="AI391" s="229">
        <f t="shared" si="26"/>
        <v>26</v>
      </c>
    </row>
    <row r="392" spans="2:35" s="212" customFormat="1" ht="12.75" hidden="1">
      <c r="B392" s="211"/>
      <c r="D392" s="228">
        <f t="shared" si="25"/>
        <v>26</v>
      </c>
      <c r="E392" s="217" t="str">
        <f>IF(E391="","",VLOOKUP(E391,Lookup!$A$2:$B$13,2,FALSE))</f>
        <v>Oct</v>
      </c>
      <c r="F392" s="218">
        <f t="shared" si="27"/>
        <v>1925</v>
      </c>
      <c r="G392" s="249"/>
      <c r="H392" s="249"/>
      <c r="I392" s="249"/>
      <c r="J392" s="249"/>
      <c r="K392" s="249"/>
      <c r="L392" s="249"/>
      <c r="M392" s="249"/>
      <c r="N392" s="249"/>
      <c r="O392" s="249"/>
      <c r="P392" s="249"/>
      <c r="Q392" s="252"/>
      <c r="R392" s="252"/>
      <c r="S392" s="252"/>
      <c r="T392" s="252"/>
      <c r="U392" s="252"/>
      <c r="V392" s="252"/>
      <c r="W392" s="252"/>
      <c r="X392" s="252"/>
      <c r="Y392" s="252"/>
      <c r="Z392" s="252"/>
      <c r="AA392" s="252"/>
      <c r="AB392" s="252"/>
      <c r="AC392" s="252"/>
      <c r="AD392" s="252"/>
      <c r="AE392" s="229">
        <f>IF(OR(AND(E392="Feb",OR(F392=2012,OR(F392=2016,OR(F392=2020,OR(F392=2024,OR(F392=2028,F392=2032)))))),AND(E392="Feb",OR(F392=2036,OR(F392=2040,F392=2044)))),29,VLOOKUP(E392,Lookup!$B$2:$C$13,2,FALSE))</f>
        <v>31</v>
      </c>
      <c r="AF392" s="495">
        <f t="shared" si="23"/>
        <v>0</v>
      </c>
      <c r="AG392" s="496"/>
      <c r="AI392" s="229">
        <f t="shared" si="26"/>
        <v>26</v>
      </c>
    </row>
    <row r="393" spans="2:35" s="212" customFormat="1" ht="12.75" hidden="1">
      <c r="B393" s="211"/>
      <c r="D393" s="228">
        <f t="shared" si="25"/>
        <v>26</v>
      </c>
      <c r="E393" s="217" t="str">
        <f>IF(E392="","",VLOOKUP(E392,Lookup!$A$2:$B$13,2,FALSE))</f>
        <v>Nov</v>
      </c>
      <c r="F393" s="218">
        <f t="shared" si="27"/>
        <v>1925</v>
      </c>
      <c r="G393" s="249"/>
      <c r="H393" s="249"/>
      <c r="I393" s="249"/>
      <c r="J393" s="249"/>
      <c r="K393" s="249"/>
      <c r="L393" s="249"/>
      <c r="M393" s="249"/>
      <c r="N393" s="249"/>
      <c r="O393" s="249"/>
      <c r="P393" s="249"/>
      <c r="Q393" s="252"/>
      <c r="R393" s="252"/>
      <c r="S393" s="252"/>
      <c r="T393" s="252"/>
      <c r="U393" s="252"/>
      <c r="V393" s="252"/>
      <c r="W393" s="252"/>
      <c r="X393" s="252"/>
      <c r="Y393" s="252"/>
      <c r="Z393" s="252"/>
      <c r="AA393" s="252"/>
      <c r="AB393" s="252"/>
      <c r="AC393" s="252"/>
      <c r="AD393" s="252"/>
      <c r="AE393" s="229">
        <f>IF(OR(AND(E393="Feb",OR(F393=2012,OR(F393=2016,OR(F393=2020,OR(F393=2024,OR(F393=2028,F393=2032)))))),AND(E393="Feb",OR(F393=2036,OR(F393=2040,F393=2044)))),29,VLOOKUP(E393,Lookup!$B$2:$C$13,2,FALSE))</f>
        <v>30</v>
      </c>
      <c r="AF393" s="495">
        <f t="shared" si="23"/>
        <v>0</v>
      </c>
      <c r="AG393" s="496"/>
      <c r="AI393" s="229">
        <f t="shared" si="26"/>
        <v>26</v>
      </c>
    </row>
    <row r="394" spans="2:35" s="212" customFormat="1" ht="13.5" hidden="1" thickBot="1">
      <c r="B394" s="211"/>
      <c r="D394" s="230">
        <f t="shared" si="25"/>
        <v>26</v>
      </c>
      <c r="E394" s="231" t="str">
        <f>IF(E393="","",VLOOKUP(E393,Lookup!$A$2:$B$13,2,FALSE))</f>
        <v>Dec</v>
      </c>
      <c r="F394" s="232">
        <f t="shared" si="27"/>
        <v>1925</v>
      </c>
      <c r="G394" s="256"/>
      <c r="H394" s="256"/>
      <c r="I394" s="256"/>
      <c r="J394" s="256"/>
      <c r="K394" s="256"/>
      <c r="L394" s="256"/>
      <c r="M394" s="256"/>
      <c r="N394" s="256"/>
      <c r="O394" s="256"/>
      <c r="P394" s="256"/>
      <c r="Q394" s="257"/>
      <c r="R394" s="257"/>
      <c r="S394" s="257"/>
      <c r="T394" s="257"/>
      <c r="U394" s="257"/>
      <c r="V394" s="257"/>
      <c r="W394" s="257"/>
      <c r="X394" s="257"/>
      <c r="Y394" s="257"/>
      <c r="Z394" s="257"/>
      <c r="AA394" s="257"/>
      <c r="AB394" s="257"/>
      <c r="AC394" s="257"/>
      <c r="AD394" s="257"/>
      <c r="AE394" s="233">
        <f>IF(OR(AND(E394="Feb",OR(F394=2012,OR(F394=2016,OR(F394=2020,OR(F394=2024,OR(F394=2028,F394=2032)))))),AND(E394="Feb",OR(F394=2036,OR(F394=2040,F394=2044)))),29,VLOOKUP(E394,Lookup!$B$2:$C$13,2,FALSE))</f>
        <v>31</v>
      </c>
      <c r="AF394" s="531">
        <f t="shared" si="23"/>
        <v>0</v>
      </c>
      <c r="AG394" s="532"/>
      <c r="AI394" s="233">
        <f t="shared" si="26"/>
        <v>26</v>
      </c>
    </row>
    <row r="395" spans="2:35" s="212" customFormat="1" ht="12.75" hidden="1">
      <c r="B395" s="211"/>
      <c r="D395" s="213">
        <f t="shared" si="25"/>
        <v>27</v>
      </c>
      <c r="E395" s="234" t="str">
        <f>IF(E394="","",VLOOKUP(E394,Lookup!$A$2:$B$13,2,FALSE))</f>
        <v>Jan</v>
      </c>
      <c r="F395" s="235">
        <f t="shared" si="27"/>
        <v>1926</v>
      </c>
      <c r="G395" s="248"/>
      <c r="H395" s="248"/>
      <c r="I395" s="248"/>
      <c r="J395" s="248"/>
      <c r="K395" s="248"/>
      <c r="L395" s="248"/>
      <c r="M395" s="248"/>
      <c r="N395" s="248"/>
      <c r="O395" s="248"/>
      <c r="P395" s="248"/>
      <c r="Q395" s="251"/>
      <c r="R395" s="251"/>
      <c r="S395" s="251"/>
      <c r="T395" s="251"/>
      <c r="U395" s="251"/>
      <c r="V395" s="251"/>
      <c r="W395" s="251"/>
      <c r="X395" s="251"/>
      <c r="Y395" s="251"/>
      <c r="Z395" s="251"/>
      <c r="AA395" s="251"/>
      <c r="AB395" s="251"/>
      <c r="AC395" s="251"/>
      <c r="AD395" s="251"/>
      <c r="AE395" s="215">
        <f>IF(OR(AND(E395="Feb",OR(F395=2012,OR(F395=2016,OR(F395=2020,OR(F395=2024,OR(F395=2028,F395=2032)))))),AND(E395="Feb",OR(F395=2036,OR(F395=2040,F395=2044)))),29,VLOOKUP(E395,Lookup!$B$2:$C$13,2,FALSE))</f>
        <v>31</v>
      </c>
      <c r="AF395" s="528">
        <f t="shared" si="23"/>
        <v>0</v>
      </c>
      <c r="AG395" s="529"/>
      <c r="AI395" s="215">
        <f>+D395</f>
        <v>27</v>
      </c>
    </row>
    <row r="396" spans="2:35" s="212" customFormat="1" ht="12.75" hidden="1">
      <c r="B396" s="211"/>
      <c r="D396" s="216">
        <f t="shared" si="25"/>
        <v>27</v>
      </c>
      <c r="E396" s="217" t="str">
        <f>IF(E395="","",VLOOKUP(E395,Lookup!$A$2:$B$13,2,FALSE))</f>
        <v>Feb</v>
      </c>
      <c r="F396" s="218">
        <f t="shared" si="27"/>
        <v>1926</v>
      </c>
      <c r="G396" s="249"/>
      <c r="H396" s="249"/>
      <c r="I396" s="249"/>
      <c r="J396" s="249"/>
      <c r="K396" s="249"/>
      <c r="L396" s="249"/>
      <c r="M396" s="249"/>
      <c r="N396" s="249"/>
      <c r="O396" s="249"/>
      <c r="P396" s="249"/>
      <c r="Q396" s="252"/>
      <c r="R396" s="252"/>
      <c r="S396" s="252"/>
      <c r="T396" s="252"/>
      <c r="U396" s="252"/>
      <c r="V396" s="252"/>
      <c r="W396" s="252"/>
      <c r="X396" s="252"/>
      <c r="Y396" s="252"/>
      <c r="Z396" s="252"/>
      <c r="AA396" s="252"/>
      <c r="AB396" s="252"/>
      <c r="AC396" s="252"/>
      <c r="AD396" s="252"/>
      <c r="AE396" s="219">
        <f>IF(OR(AND(E396="Feb",OR(F396=2012,OR(F396=2016,OR(F396=2020,OR(F396=2024,OR(F396=2028,F396=2032)))))),AND(E396="Feb",OR(F396=2036,OR(F396=2040,F396=2044)))),29,VLOOKUP(E396,Lookup!$B$2:$C$13,2,FALSE))</f>
        <v>28</v>
      </c>
      <c r="AF396" s="495">
        <f t="shared" si="23"/>
        <v>0</v>
      </c>
      <c r="AG396" s="496"/>
      <c r="AI396" s="219">
        <f aca="true" t="shared" si="28" ref="AI396:AI418">+D396</f>
        <v>27</v>
      </c>
    </row>
    <row r="397" spans="2:35" s="212" customFormat="1" ht="12.75" hidden="1">
      <c r="B397" s="211"/>
      <c r="D397" s="216">
        <f t="shared" si="25"/>
        <v>27</v>
      </c>
      <c r="E397" s="217" t="str">
        <f>IF(E396="","",VLOOKUP(E396,Lookup!$A$2:$B$13,2,FALSE))</f>
        <v>Mar</v>
      </c>
      <c r="F397" s="218">
        <f t="shared" si="27"/>
        <v>1926</v>
      </c>
      <c r="G397" s="249"/>
      <c r="H397" s="249"/>
      <c r="I397" s="249"/>
      <c r="J397" s="249"/>
      <c r="K397" s="249"/>
      <c r="L397" s="249"/>
      <c r="M397" s="249"/>
      <c r="N397" s="249"/>
      <c r="O397" s="249"/>
      <c r="P397" s="249"/>
      <c r="Q397" s="252"/>
      <c r="R397" s="252"/>
      <c r="S397" s="252"/>
      <c r="T397" s="252"/>
      <c r="U397" s="252"/>
      <c r="V397" s="252"/>
      <c r="W397" s="252"/>
      <c r="X397" s="252"/>
      <c r="Y397" s="252"/>
      <c r="Z397" s="252"/>
      <c r="AA397" s="252"/>
      <c r="AB397" s="252"/>
      <c r="AC397" s="252"/>
      <c r="AD397" s="252"/>
      <c r="AE397" s="219">
        <f>IF(OR(AND(E397="Feb",OR(F397=2012,OR(F397=2016,OR(F397=2020,OR(F397=2024,OR(F397=2028,F397=2032)))))),AND(E397="Feb",OR(F397=2036,OR(F397=2040,F397=2044)))),29,VLOOKUP(E397,Lookup!$B$2:$C$13,2,FALSE))</f>
        <v>31</v>
      </c>
      <c r="AF397" s="495">
        <f t="shared" si="23"/>
        <v>0</v>
      </c>
      <c r="AG397" s="496"/>
      <c r="AI397" s="219">
        <f t="shared" si="28"/>
        <v>27</v>
      </c>
    </row>
    <row r="398" spans="2:35" s="212" customFormat="1" ht="12.75" hidden="1">
      <c r="B398" s="211"/>
      <c r="D398" s="216">
        <f t="shared" si="25"/>
        <v>27</v>
      </c>
      <c r="E398" s="217" t="str">
        <f>IF(E397="","",VLOOKUP(E397,Lookup!$A$2:$B$13,2,FALSE))</f>
        <v>Apr</v>
      </c>
      <c r="F398" s="218">
        <f t="shared" si="27"/>
        <v>1926</v>
      </c>
      <c r="G398" s="249"/>
      <c r="H398" s="249"/>
      <c r="I398" s="249"/>
      <c r="J398" s="249"/>
      <c r="K398" s="249"/>
      <c r="L398" s="249"/>
      <c r="M398" s="249"/>
      <c r="N398" s="249"/>
      <c r="O398" s="249"/>
      <c r="P398" s="249"/>
      <c r="Q398" s="252"/>
      <c r="R398" s="252"/>
      <c r="S398" s="252"/>
      <c r="T398" s="252"/>
      <c r="U398" s="252"/>
      <c r="V398" s="252"/>
      <c r="W398" s="252"/>
      <c r="X398" s="252"/>
      <c r="Y398" s="252"/>
      <c r="Z398" s="252"/>
      <c r="AA398" s="252"/>
      <c r="AB398" s="252"/>
      <c r="AC398" s="252"/>
      <c r="AD398" s="252"/>
      <c r="AE398" s="219">
        <f>IF(OR(AND(E398="Feb",OR(F398=2012,OR(F398=2016,OR(F398=2020,OR(F398=2024,OR(F398=2028,F398=2032)))))),AND(E398="Feb",OR(F398=2036,OR(F398=2040,F398=2044)))),29,VLOOKUP(E398,Lookup!$B$2:$C$13,2,FALSE))</f>
        <v>30</v>
      </c>
      <c r="AF398" s="495">
        <f t="shared" si="23"/>
        <v>0</v>
      </c>
      <c r="AG398" s="496"/>
      <c r="AI398" s="219">
        <f t="shared" si="28"/>
        <v>27</v>
      </c>
    </row>
    <row r="399" spans="2:35" s="212" customFormat="1" ht="12.75" hidden="1">
      <c r="B399" s="211"/>
      <c r="D399" s="216">
        <f t="shared" si="25"/>
        <v>27</v>
      </c>
      <c r="E399" s="217" t="str">
        <f>IF(E398="","",VLOOKUP(E398,Lookup!$A$2:$B$13,2,FALSE))</f>
        <v>May</v>
      </c>
      <c r="F399" s="218">
        <f t="shared" si="27"/>
        <v>1926</v>
      </c>
      <c r="G399" s="249"/>
      <c r="H399" s="249"/>
      <c r="I399" s="249"/>
      <c r="J399" s="249"/>
      <c r="K399" s="249"/>
      <c r="L399" s="249"/>
      <c r="M399" s="249"/>
      <c r="N399" s="249"/>
      <c r="O399" s="249"/>
      <c r="P399" s="249"/>
      <c r="Q399" s="252"/>
      <c r="R399" s="252"/>
      <c r="S399" s="252"/>
      <c r="T399" s="252"/>
      <c r="U399" s="252"/>
      <c r="V399" s="252"/>
      <c r="W399" s="252"/>
      <c r="X399" s="252"/>
      <c r="Y399" s="252"/>
      <c r="Z399" s="252"/>
      <c r="AA399" s="252"/>
      <c r="AB399" s="252"/>
      <c r="AC399" s="252"/>
      <c r="AD399" s="252"/>
      <c r="AE399" s="219">
        <f>IF(OR(AND(E399="Feb",OR(F399=2012,OR(F399=2016,OR(F399=2020,OR(F399=2024,OR(F399=2028,F399=2032)))))),AND(E399="Feb",OR(F399=2036,OR(F399=2040,F399=2044)))),29,VLOOKUP(E399,Lookup!$B$2:$C$13,2,FALSE))</f>
        <v>31</v>
      </c>
      <c r="AF399" s="495">
        <f t="shared" si="23"/>
        <v>0</v>
      </c>
      <c r="AG399" s="496"/>
      <c r="AI399" s="219">
        <f t="shared" si="28"/>
        <v>27</v>
      </c>
    </row>
    <row r="400" spans="2:35" s="212" customFormat="1" ht="12.75" hidden="1">
      <c r="B400" s="211"/>
      <c r="D400" s="216">
        <f t="shared" si="25"/>
        <v>27</v>
      </c>
      <c r="E400" s="217" t="str">
        <f>IF(E399="","",VLOOKUP(E399,Lookup!$A$2:$B$13,2,FALSE))</f>
        <v>Jun</v>
      </c>
      <c r="F400" s="218">
        <f t="shared" si="27"/>
        <v>1926</v>
      </c>
      <c r="G400" s="249"/>
      <c r="H400" s="249"/>
      <c r="I400" s="249"/>
      <c r="J400" s="249"/>
      <c r="K400" s="249"/>
      <c r="L400" s="249"/>
      <c r="M400" s="249"/>
      <c r="N400" s="249"/>
      <c r="O400" s="249"/>
      <c r="P400" s="249"/>
      <c r="Q400" s="252"/>
      <c r="R400" s="252"/>
      <c r="S400" s="252"/>
      <c r="T400" s="252"/>
      <c r="U400" s="252"/>
      <c r="V400" s="252"/>
      <c r="W400" s="252"/>
      <c r="X400" s="252"/>
      <c r="Y400" s="252"/>
      <c r="Z400" s="252"/>
      <c r="AA400" s="252"/>
      <c r="AB400" s="252"/>
      <c r="AC400" s="252"/>
      <c r="AD400" s="252"/>
      <c r="AE400" s="219">
        <f>IF(OR(AND(E400="Feb",OR(F400=2012,OR(F400=2016,OR(F400=2020,OR(F400=2024,OR(F400=2028,F400=2032)))))),AND(E400="Feb",OR(F400=2036,OR(F400=2040,F400=2044)))),29,VLOOKUP(E400,Lookup!$B$2:$C$13,2,FALSE))</f>
        <v>30</v>
      </c>
      <c r="AF400" s="495">
        <f t="shared" si="23"/>
        <v>0</v>
      </c>
      <c r="AG400" s="496"/>
      <c r="AI400" s="219">
        <f t="shared" si="28"/>
        <v>27</v>
      </c>
    </row>
    <row r="401" spans="2:35" s="212" customFormat="1" ht="12.75" hidden="1">
      <c r="B401" s="211"/>
      <c r="D401" s="216">
        <f t="shared" si="25"/>
        <v>27</v>
      </c>
      <c r="E401" s="217" t="str">
        <f>IF(E400="","",VLOOKUP(E400,Lookup!$A$2:$B$13,2,FALSE))</f>
        <v>Jul</v>
      </c>
      <c r="F401" s="218">
        <f t="shared" si="27"/>
        <v>1926</v>
      </c>
      <c r="G401" s="249"/>
      <c r="H401" s="249"/>
      <c r="I401" s="249"/>
      <c r="J401" s="249"/>
      <c r="K401" s="249"/>
      <c r="L401" s="249"/>
      <c r="M401" s="249"/>
      <c r="N401" s="249"/>
      <c r="O401" s="249"/>
      <c r="P401" s="249"/>
      <c r="Q401" s="252"/>
      <c r="R401" s="252"/>
      <c r="S401" s="252"/>
      <c r="T401" s="252"/>
      <c r="U401" s="252"/>
      <c r="V401" s="252"/>
      <c r="W401" s="252"/>
      <c r="X401" s="252"/>
      <c r="Y401" s="252"/>
      <c r="Z401" s="252"/>
      <c r="AA401" s="252"/>
      <c r="AB401" s="252"/>
      <c r="AC401" s="252"/>
      <c r="AD401" s="252"/>
      <c r="AE401" s="219">
        <f>IF(OR(AND(E401="Feb",OR(F401=2012,OR(F401=2016,OR(F401=2020,OR(F401=2024,OR(F401=2028,F401=2032)))))),AND(E401="Feb",OR(F401=2036,OR(F401=2040,F401=2044)))),29,VLOOKUP(E401,Lookup!$B$2:$C$13,2,FALSE))</f>
        <v>31</v>
      </c>
      <c r="AF401" s="495">
        <f t="shared" si="23"/>
        <v>0</v>
      </c>
      <c r="AG401" s="496"/>
      <c r="AI401" s="219">
        <f t="shared" si="28"/>
        <v>27</v>
      </c>
    </row>
    <row r="402" spans="2:35" s="212" customFormat="1" ht="12.75" hidden="1">
      <c r="B402" s="211"/>
      <c r="D402" s="216">
        <f t="shared" si="25"/>
        <v>27</v>
      </c>
      <c r="E402" s="217" t="str">
        <f>IF(E401="","",VLOOKUP(E401,Lookup!$A$2:$B$13,2,FALSE))</f>
        <v>Aug</v>
      </c>
      <c r="F402" s="218">
        <f t="shared" si="27"/>
        <v>1926</v>
      </c>
      <c r="G402" s="249"/>
      <c r="H402" s="249"/>
      <c r="I402" s="249"/>
      <c r="J402" s="249"/>
      <c r="K402" s="249"/>
      <c r="L402" s="249"/>
      <c r="M402" s="249"/>
      <c r="N402" s="249"/>
      <c r="O402" s="249"/>
      <c r="P402" s="249"/>
      <c r="Q402" s="252"/>
      <c r="R402" s="252"/>
      <c r="S402" s="252"/>
      <c r="T402" s="252"/>
      <c r="U402" s="252"/>
      <c r="V402" s="252"/>
      <c r="W402" s="252"/>
      <c r="X402" s="252"/>
      <c r="Y402" s="252"/>
      <c r="Z402" s="252"/>
      <c r="AA402" s="252"/>
      <c r="AB402" s="252"/>
      <c r="AC402" s="252"/>
      <c r="AD402" s="252"/>
      <c r="AE402" s="219">
        <f>IF(OR(AND(E402="Feb",OR(F402=2012,OR(F402=2016,OR(F402=2020,OR(F402=2024,OR(F402=2028,F402=2032)))))),AND(E402="Feb",OR(F402=2036,OR(F402=2040,F402=2044)))),29,VLOOKUP(E402,Lookup!$B$2:$C$13,2,FALSE))</f>
        <v>31</v>
      </c>
      <c r="AF402" s="495">
        <f t="shared" si="23"/>
        <v>0</v>
      </c>
      <c r="AG402" s="496"/>
      <c r="AI402" s="219">
        <f t="shared" si="28"/>
        <v>27</v>
      </c>
    </row>
    <row r="403" spans="2:35" s="212" customFormat="1" ht="12.75" hidden="1">
      <c r="B403" s="211"/>
      <c r="D403" s="216">
        <f t="shared" si="25"/>
        <v>27</v>
      </c>
      <c r="E403" s="217" t="str">
        <f>IF(E402="","",VLOOKUP(E402,Lookup!$A$2:$B$13,2,FALSE))</f>
        <v>Sep</v>
      </c>
      <c r="F403" s="218">
        <f t="shared" si="27"/>
        <v>1926</v>
      </c>
      <c r="G403" s="249"/>
      <c r="H403" s="249"/>
      <c r="I403" s="249"/>
      <c r="J403" s="249"/>
      <c r="K403" s="249"/>
      <c r="L403" s="249"/>
      <c r="M403" s="249"/>
      <c r="N403" s="249"/>
      <c r="O403" s="249"/>
      <c r="P403" s="249"/>
      <c r="Q403" s="252"/>
      <c r="R403" s="252"/>
      <c r="S403" s="252"/>
      <c r="T403" s="252"/>
      <c r="U403" s="252"/>
      <c r="V403" s="252"/>
      <c r="W403" s="252"/>
      <c r="X403" s="252"/>
      <c r="Y403" s="252"/>
      <c r="Z403" s="252"/>
      <c r="AA403" s="252"/>
      <c r="AB403" s="252"/>
      <c r="AC403" s="252"/>
      <c r="AD403" s="252"/>
      <c r="AE403" s="219">
        <f>IF(OR(AND(E403="Feb",OR(F403=2012,OR(F403=2016,OR(F403=2020,OR(F403=2024,OR(F403=2028,F403=2032)))))),AND(E403="Feb",OR(F403=2036,OR(F403=2040,F403=2044)))),29,VLOOKUP(E403,Lookup!$B$2:$C$13,2,FALSE))</f>
        <v>30</v>
      </c>
      <c r="AF403" s="495">
        <f aca="true" t="shared" si="29" ref="AF403:AF442">SUM(G403:AD403)*AE403</f>
        <v>0</v>
      </c>
      <c r="AG403" s="496"/>
      <c r="AI403" s="219">
        <f t="shared" si="28"/>
        <v>27</v>
      </c>
    </row>
    <row r="404" spans="2:35" s="212" customFormat="1" ht="12.75" hidden="1">
      <c r="B404" s="211"/>
      <c r="D404" s="216">
        <f t="shared" si="25"/>
        <v>27</v>
      </c>
      <c r="E404" s="217" t="str">
        <f>IF(E403="","",VLOOKUP(E403,Lookup!$A$2:$B$13,2,FALSE))</f>
        <v>Oct</v>
      </c>
      <c r="F404" s="218">
        <f t="shared" si="27"/>
        <v>1926</v>
      </c>
      <c r="G404" s="249"/>
      <c r="H404" s="249"/>
      <c r="I404" s="249"/>
      <c r="J404" s="249"/>
      <c r="K404" s="249"/>
      <c r="L404" s="249"/>
      <c r="M404" s="249"/>
      <c r="N404" s="249"/>
      <c r="O404" s="249"/>
      <c r="P404" s="249"/>
      <c r="Q404" s="252"/>
      <c r="R404" s="252"/>
      <c r="S404" s="252"/>
      <c r="T404" s="252"/>
      <c r="U404" s="252"/>
      <c r="V404" s="252"/>
      <c r="W404" s="252"/>
      <c r="X404" s="252"/>
      <c r="Y404" s="252"/>
      <c r="Z404" s="252"/>
      <c r="AA404" s="252"/>
      <c r="AB404" s="252"/>
      <c r="AC404" s="252"/>
      <c r="AD404" s="252"/>
      <c r="AE404" s="219">
        <f>IF(OR(AND(E404="Feb",OR(F404=2012,OR(F404=2016,OR(F404=2020,OR(F404=2024,OR(F404=2028,F404=2032)))))),AND(E404="Feb",OR(F404=2036,OR(F404=2040,F404=2044)))),29,VLOOKUP(E404,Lookup!$B$2:$C$13,2,FALSE))</f>
        <v>31</v>
      </c>
      <c r="AF404" s="495">
        <f t="shared" si="29"/>
        <v>0</v>
      </c>
      <c r="AG404" s="496"/>
      <c r="AI404" s="219">
        <f t="shared" si="28"/>
        <v>27</v>
      </c>
    </row>
    <row r="405" spans="2:35" s="212" customFormat="1" ht="12.75" hidden="1">
      <c r="B405" s="211"/>
      <c r="D405" s="216">
        <f t="shared" si="25"/>
        <v>27</v>
      </c>
      <c r="E405" s="217" t="str">
        <f>IF(E404="","",VLOOKUP(E404,Lookup!$A$2:$B$13,2,FALSE))</f>
        <v>Nov</v>
      </c>
      <c r="F405" s="218">
        <f t="shared" si="27"/>
        <v>1926</v>
      </c>
      <c r="G405" s="249"/>
      <c r="H405" s="249"/>
      <c r="I405" s="249"/>
      <c r="J405" s="249"/>
      <c r="K405" s="249"/>
      <c r="L405" s="249"/>
      <c r="M405" s="249"/>
      <c r="N405" s="249"/>
      <c r="O405" s="249"/>
      <c r="P405" s="249"/>
      <c r="Q405" s="252"/>
      <c r="R405" s="252"/>
      <c r="S405" s="252"/>
      <c r="T405" s="252"/>
      <c r="U405" s="252"/>
      <c r="V405" s="252"/>
      <c r="W405" s="252"/>
      <c r="X405" s="252"/>
      <c r="Y405" s="252"/>
      <c r="Z405" s="252"/>
      <c r="AA405" s="252"/>
      <c r="AB405" s="252"/>
      <c r="AC405" s="252"/>
      <c r="AD405" s="252"/>
      <c r="AE405" s="219">
        <f>IF(OR(AND(E405="Feb",OR(F405=2012,OR(F405=2016,OR(F405=2020,OR(F405=2024,OR(F405=2028,F405=2032)))))),AND(E405="Feb",OR(F405=2036,OR(F405=2040,F405=2044)))),29,VLOOKUP(E405,Lookup!$B$2:$C$13,2,FALSE))</f>
        <v>30</v>
      </c>
      <c r="AF405" s="495">
        <f t="shared" si="29"/>
        <v>0</v>
      </c>
      <c r="AG405" s="496"/>
      <c r="AI405" s="219">
        <f t="shared" si="28"/>
        <v>27</v>
      </c>
    </row>
    <row r="406" spans="2:35" s="212" customFormat="1" ht="13.5" hidden="1" thickBot="1">
      <c r="B406" s="211"/>
      <c r="D406" s="220">
        <f t="shared" si="25"/>
        <v>27</v>
      </c>
      <c r="E406" s="221" t="str">
        <f>IF(E405="","",VLOOKUP(E405,Lookup!$A$2:$B$13,2,FALSE))</f>
        <v>Dec</v>
      </c>
      <c r="F406" s="222">
        <f t="shared" si="27"/>
        <v>1926</v>
      </c>
      <c r="G406" s="250"/>
      <c r="H406" s="250"/>
      <c r="I406" s="250"/>
      <c r="J406" s="250"/>
      <c r="K406" s="250"/>
      <c r="L406" s="250"/>
      <c r="M406" s="250"/>
      <c r="N406" s="250"/>
      <c r="O406" s="250"/>
      <c r="P406" s="250"/>
      <c r="Q406" s="253"/>
      <c r="R406" s="253"/>
      <c r="S406" s="253"/>
      <c r="T406" s="253"/>
      <c r="U406" s="253"/>
      <c r="V406" s="253"/>
      <c r="W406" s="253"/>
      <c r="X406" s="253"/>
      <c r="Y406" s="253"/>
      <c r="Z406" s="253"/>
      <c r="AA406" s="253"/>
      <c r="AB406" s="253"/>
      <c r="AC406" s="253"/>
      <c r="AD406" s="253"/>
      <c r="AE406" s="223">
        <f>IF(OR(AND(E406="Feb",OR(F406=2012,OR(F406=2016,OR(F406=2020,OR(F406=2024,OR(F406=2028,F406=2032)))))),AND(E406="Feb",OR(F406=2036,OR(F406=2040,F406=2044)))),29,VLOOKUP(E406,Lookup!$B$2:$C$13,2,FALSE))</f>
        <v>31</v>
      </c>
      <c r="AF406" s="522">
        <f t="shared" si="29"/>
        <v>0</v>
      </c>
      <c r="AG406" s="523"/>
      <c r="AI406" s="223">
        <f t="shared" si="28"/>
        <v>27</v>
      </c>
    </row>
    <row r="407" spans="2:35" s="212" customFormat="1" ht="12.75" hidden="1">
      <c r="B407" s="211"/>
      <c r="D407" s="224">
        <f t="shared" si="25"/>
        <v>28</v>
      </c>
      <c r="E407" s="225" t="str">
        <f>IF(E406="","",VLOOKUP(E406,Lookup!$A$2:$B$13,2,FALSE))</f>
        <v>Jan</v>
      </c>
      <c r="F407" s="226">
        <f t="shared" si="27"/>
        <v>1927</v>
      </c>
      <c r="G407" s="254"/>
      <c r="H407" s="254"/>
      <c r="I407" s="254"/>
      <c r="J407" s="254"/>
      <c r="K407" s="254"/>
      <c r="L407" s="254"/>
      <c r="M407" s="254"/>
      <c r="N407" s="254"/>
      <c r="O407" s="254"/>
      <c r="P407" s="254"/>
      <c r="Q407" s="255"/>
      <c r="R407" s="255"/>
      <c r="S407" s="255"/>
      <c r="T407" s="255"/>
      <c r="U407" s="255"/>
      <c r="V407" s="255"/>
      <c r="W407" s="255"/>
      <c r="X407" s="255"/>
      <c r="Y407" s="255"/>
      <c r="Z407" s="255"/>
      <c r="AA407" s="255"/>
      <c r="AB407" s="255"/>
      <c r="AC407" s="255"/>
      <c r="AD407" s="255"/>
      <c r="AE407" s="227">
        <f>IF(OR(AND(E407="Feb",OR(F407=2012,OR(F407=2016,OR(F407=2020,OR(F407=2024,OR(F407=2028,F407=2032)))))),AND(E407="Feb",OR(F407=2036,OR(F407=2040,F407=2044)))),29,VLOOKUP(E407,Lookup!$B$2:$C$13,2,FALSE))</f>
        <v>31</v>
      </c>
      <c r="AF407" s="502">
        <f t="shared" si="29"/>
        <v>0</v>
      </c>
      <c r="AG407" s="503"/>
      <c r="AI407" s="227">
        <f t="shared" si="28"/>
        <v>28</v>
      </c>
    </row>
    <row r="408" spans="2:35" s="212" customFormat="1" ht="12.75" hidden="1">
      <c r="B408" s="211"/>
      <c r="D408" s="228">
        <f t="shared" si="25"/>
        <v>28</v>
      </c>
      <c r="E408" s="217" t="str">
        <f>IF(E407="","",VLOOKUP(E407,Lookup!$A$2:$B$13,2,FALSE))</f>
        <v>Feb</v>
      </c>
      <c r="F408" s="218">
        <f t="shared" si="27"/>
        <v>1927</v>
      </c>
      <c r="G408" s="249"/>
      <c r="H408" s="249"/>
      <c r="I408" s="249"/>
      <c r="J408" s="249"/>
      <c r="K408" s="249"/>
      <c r="L408" s="249"/>
      <c r="M408" s="249"/>
      <c r="N408" s="249"/>
      <c r="O408" s="249"/>
      <c r="P408" s="249"/>
      <c r="Q408" s="252"/>
      <c r="R408" s="252"/>
      <c r="S408" s="252"/>
      <c r="T408" s="252"/>
      <c r="U408" s="252"/>
      <c r="V408" s="252"/>
      <c r="W408" s="252"/>
      <c r="X408" s="252"/>
      <c r="Y408" s="252"/>
      <c r="Z408" s="252"/>
      <c r="AA408" s="252"/>
      <c r="AB408" s="252"/>
      <c r="AC408" s="252"/>
      <c r="AD408" s="252"/>
      <c r="AE408" s="229">
        <f>IF(OR(AND(E408="Feb",OR(F408=2012,OR(F408=2016,OR(F408=2020,OR(F408=2024,OR(F408=2028,F408=2032)))))),AND(E408="Feb",OR(F408=2036,OR(F408=2040,F408=2044)))),29,VLOOKUP(E408,Lookup!$B$2:$C$13,2,FALSE))</f>
        <v>28</v>
      </c>
      <c r="AF408" s="495">
        <f t="shared" si="29"/>
        <v>0</v>
      </c>
      <c r="AG408" s="496"/>
      <c r="AI408" s="229">
        <f t="shared" si="28"/>
        <v>28</v>
      </c>
    </row>
    <row r="409" spans="2:35" s="212" customFormat="1" ht="12.75" hidden="1">
      <c r="B409" s="211"/>
      <c r="D409" s="228">
        <f t="shared" si="25"/>
        <v>28</v>
      </c>
      <c r="E409" s="217" t="str">
        <f>IF(E408="","",VLOOKUP(E408,Lookup!$A$2:$B$13,2,FALSE))</f>
        <v>Mar</v>
      </c>
      <c r="F409" s="218">
        <f t="shared" si="27"/>
        <v>1927</v>
      </c>
      <c r="G409" s="249"/>
      <c r="H409" s="249"/>
      <c r="I409" s="249"/>
      <c r="J409" s="249"/>
      <c r="K409" s="249"/>
      <c r="L409" s="249"/>
      <c r="M409" s="249"/>
      <c r="N409" s="249"/>
      <c r="O409" s="249"/>
      <c r="P409" s="249"/>
      <c r="Q409" s="252"/>
      <c r="R409" s="252"/>
      <c r="S409" s="252"/>
      <c r="T409" s="252"/>
      <c r="U409" s="252"/>
      <c r="V409" s="252"/>
      <c r="W409" s="252"/>
      <c r="X409" s="252"/>
      <c r="Y409" s="252"/>
      <c r="Z409" s="252"/>
      <c r="AA409" s="252"/>
      <c r="AB409" s="252"/>
      <c r="AC409" s="252"/>
      <c r="AD409" s="252"/>
      <c r="AE409" s="229">
        <f>IF(OR(AND(E409="Feb",OR(F409=2012,OR(F409=2016,OR(F409=2020,OR(F409=2024,OR(F409=2028,F409=2032)))))),AND(E409="Feb",OR(F409=2036,OR(F409=2040,F409=2044)))),29,VLOOKUP(E409,Lookup!$B$2:$C$13,2,FALSE))</f>
        <v>31</v>
      </c>
      <c r="AF409" s="495">
        <f t="shared" si="29"/>
        <v>0</v>
      </c>
      <c r="AG409" s="496"/>
      <c r="AI409" s="229">
        <f t="shared" si="28"/>
        <v>28</v>
      </c>
    </row>
    <row r="410" spans="2:35" s="212" customFormat="1" ht="12.75" hidden="1">
      <c r="B410" s="211"/>
      <c r="D410" s="228">
        <f t="shared" si="25"/>
        <v>28</v>
      </c>
      <c r="E410" s="217" t="str">
        <f>IF(E409="","",VLOOKUP(E409,Lookup!$A$2:$B$13,2,FALSE))</f>
        <v>Apr</v>
      </c>
      <c r="F410" s="218">
        <f t="shared" si="27"/>
        <v>1927</v>
      </c>
      <c r="G410" s="249"/>
      <c r="H410" s="249"/>
      <c r="I410" s="249"/>
      <c r="J410" s="249"/>
      <c r="K410" s="249"/>
      <c r="L410" s="249"/>
      <c r="M410" s="249"/>
      <c r="N410" s="249"/>
      <c r="O410" s="249"/>
      <c r="P410" s="249"/>
      <c r="Q410" s="252"/>
      <c r="R410" s="252"/>
      <c r="S410" s="252"/>
      <c r="T410" s="252"/>
      <c r="U410" s="252"/>
      <c r="V410" s="252"/>
      <c r="W410" s="252"/>
      <c r="X410" s="252"/>
      <c r="Y410" s="252"/>
      <c r="Z410" s="252"/>
      <c r="AA410" s="252"/>
      <c r="AB410" s="252"/>
      <c r="AC410" s="252"/>
      <c r="AD410" s="252"/>
      <c r="AE410" s="229">
        <f>IF(OR(AND(E410="Feb",OR(F410=2012,OR(F410=2016,OR(F410=2020,OR(F410=2024,OR(F410=2028,F410=2032)))))),AND(E410="Feb",OR(F410=2036,OR(F410=2040,F410=2044)))),29,VLOOKUP(E410,Lookup!$B$2:$C$13,2,FALSE))</f>
        <v>30</v>
      </c>
      <c r="AF410" s="495">
        <f t="shared" si="29"/>
        <v>0</v>
      </c>
      <c r="AG410" s="496"/>
      <c r="AI410" s="229">
        <f t="shared" si="28"/>
        <v>28</v>
      </c>
    </row>
    <row r="411" spans="2:35" s="212" customFormat="1" ht="12.75" hidden="1">
      <c r="B411" s="211"/>
      <c r="D411" s="228">
        <f t="shared" si="25"/>
        <v>28</v>
      </c>
      <c r="E411" s="217" t="str">
        <f>IF(E410="","",VLOOKUP(E410,Lookup!$A$2:$B$13,2,FALSE))</f>
        <v>May</v>
      </c>
      <c r="F411" s="218">
        <f t="shared" si="27"/>
        <v>1927</v>
      </c>
      <c r="G411" s="249"/>
      <c r="H411" s="249"/>
      <c r="I411" s="249"/>
      <c r="J411" s="249"/>
      <c r="K411" s="249"/>
      <c r="L411" s="249"/>
      <c r="M411" s="249"/>
      <c r="N411" s="249"/>
      <c r="O411" s="249"/>
      <c r="P411" s="249"/>
      <c r="Q411" s="252"/>
      <c r="R411" s="252"/>
      <c r="S411" s="252"/>
      <c r="T411" s="252"/>
      <c r="U411" s="252"/>
      <c r="V411" s="252"/>
      <c r="W411" s="252"/>
      <c r="X411" s="252"/>
      <c r="Y411" s="252"/>
      <c r="Z411" s="252"/>
      <c r="AA411" s="252"/>
      <c r="AB411" s="252"/>
      <c r="AC411" s="252"/>
      <c r="AD411" s="252"/>
      <c r="AE411" s="229">
        <f>IF(OR(AND(E411="Feb",OR(F411=2012,OR(F411=2016,OR(F411=2020,OR(F411=2024,OR(F411=2028,F411=2032)))))),AND(E411="Feb",OR(F411=2036,OR(F411=2040,F411=2044)))),29,VLOOKUP(E411,Lookup!$B$2:$C$13,2,FALSE))</f>
        <v>31</v>
      </c>
      <c r="AF411" s="495">
        <f t="shared" si="29"/>
        <v>0</v>
      </c>
      <c r="AG411" s="496"/>
      <c r="AI411" s="229">
        <f t="shared" si="28"/>
        <v>28</v>
      </c>
    </row>
    <row r="412" spans="2:35" s="212" customFormat="1" ht="12.75" hidden="1">
      <c r="B412" s="211"/>
      <c r="D412" s="228">
        <f t="shared" si="25"/>
        <v>28</v>
      </c>
      <c r="E412" s="217" t="str">
        <f>IF(E411="","",VLOOKUP(E411,Lookup!$A$2:$B$13,2,FALSE))</f>
        <v>Jun</v>
      </c>
      <c r="F412" s="218">
        <f t="shared" si="27"/>
        <v>1927</v>
      </c>
      <c r="G412" s="249"/>
      <c r="H412" s="249"/>
      <c r="I412" s="249"/>
      <c r="J412" s="249"/>
      <c r="K412" s="249"/>
      <c r="L412" s="249"/>
      <c r="M412" s="249"/>
      <c r="N412" s="249"/>
      <c r="O412" s="249"/>
      <c r="P412" s="249"/>
      <c r="Q412" s="252"/>
      <c r="R412" s="252"/>
      <c r="S412" s="252"/>
      <c r="T412" s="252"/>
      <c r="U412" s="252"/>
      <c r="V412" s="252"/>
      <c r="W412" s="252"/>
      <c r="X412" s="252"/>
      <c r="Y412" s="252"/>
      <c r="Z412" s="252"/>
      <c r="AA412" s="252"/>
      <c r="AB412" s="252"/>
      <c r="AC412" s="252"/>
      <c r="AD412" s="252"/>
      <c r="AE412" s="229">
        <f>IF(OR(AND(E412="Feb",OR(F412=2012,OR(F412=2016,OR(F412=2020,OR(F412=2024,OR(F412=2028,F412=2032)))))),AND(E412="Feb",OR(F412=2036,OR(F412=2040,F412=2044)))),29,VLOOKUP(E412,Lookup!$B$2:$C$13,2,FALSE))</f>
        <v>30</v>
      </c>
      <c r="AF412" s="495">
        <f t="shared" si="29"/>
        <v>0</v>
      </c>
      <c r="AG412" s="496"/>
      <c r="AI412" s="229">
        <f t="shared" si="28"/>
        <v>28</v>
      </c>
    </row>
    <row r="413" spans="2:35" s="212" customFormat="1" ht="12.75" hidden="1">
      <c r="B413" s="211"/>
      <c r="D413" s="228">
        <f t="shared" si="25"/>
        <v>28</v>
      </c>
      <c r="E413" s="217" t="str">
        <f>IF(E412="","",VLOOKUP(E412,Lookup!$A$2:$B$13,2,FALSE))</f>
        <v>Jul</v>
      </c>
      <c r="F413" s="218">
        <f t="shared" si="27"/>
        <v>1927</v>
      </c>
      <c r="G413" s="249"/>
      <c r="H413" s="249"/>
      <c r="I413" s="249"/>
      <c r="J413" s="249"/>
      <c r="K413" s="249"/>
      <c r="L413" s="249"/>
      <c r="M413" s="249"/>
      <c r="N413" s="249"/>
      <c r="O413" s="249"/>
      <c r="P413" s="249"/>
      <c r="Q413" s="252"/>
      <c r="R413" s="252"/>
      <c r="S413" s="252"/>
      <c r="T413" s="252"/>
      <c r="U413" s="252"/>
      <c r="V413" s="252"/>
      <c r="W413" s="252"/>
      <c r="X413" s="252"/>
      <c r="Y413" s="252"/>
      <c r="Z413" s="252"/>
      <c r="AA413" s="252"/>
      <c r="AB413" s="252"/>
      <c r="AC413" s="252"/>
      <c r="AD413" s="252"/>
      <c r="AE413" s="229">
        <f>IF(OR(AND(E413="Feb",OR(F413=2012,OR(F413=2016,OR(F413=2020,OR(F413=2024,OR(F413=2028,F413=2032)))))),AND(E413="Feb",OR(F413=2036,OR(F413=2040,F413=2044)))),29,VLOOKUP(E413,Lookup!$B$2:$C$13,2,FALSE))</f>
        <v>31</v>
      </c>
      <c r="AF413" s="495">
        <f t="shared" si="29"/>
        <v>0</v>
      </c>
      <c r="AG413" s="496"/>
      <c r="AI413" s="229">
        <f t="shared" si="28"/>
        <v>28</v>
      </c>
    </row>
    <row r="414" spans="2:35" s="212" customFormat="1" ht="12.75" hidden="1">
      <c r="B414" s="211"/>
      <c r="D414" s="228">
        <f t="shared" si="25"/>
        <v>28</v>
      </c>
      <c r="E414" s="217" t="str">
        <f>IF(E413="","",VLOOKUP(E413,Lookup!$A$2:$B$13,2,FALSE))</f>
        <v>Aug</v>
      </c>
      <c r="F414" s="218">
        <f t="shared" si="27"/>
        <v>1927</v>
      </c>
      <c r="G414" s="249"/>
      <c r="H414" s="249"/>
      <c r="I414" s="249"/>
      <c r="J414" s="249"/>
      <c r="K414" s="249"/>
      <c r="L414" s="249"/>
      <c r="M414" s="249"/>
      <c r="N414" s="249"/>
      <c r="O414" s="249"/>
      <c r="P414" s="249"/>
      <c r="Q414" s="252"/>
      <c r="R414" s="252"/>
      <c r="S414" s="252"/>
      <c r="T414" s="252"/>
      <c r="U414" s="252"/>
      <c r="V414" s="252"/>
      <c r="W414" s="252"/>
      <c r="X414" s="252"/>
      <c r="Y414" s="252"/>
      <c r="Z414" s="252"/>
      <c r="AA414" s="252"/>
      <c r="AB414" s="252"/>
      <c r="AC414" s="252"/>
      <c r="AD414" s="252"/>
      <c r="AE414" s="229">
        <f>IF(OR(AND(E414="Feb",OR(F414=2012,OR(F414=2016,OR(F414=2020,OR(F414=2024,OR(F414=2028,F414=2032)))))),AND(E414="Feb",OR(F414=2036,OR(F414=2040,F414=2044)))),29,VLOOKUP(E414,Lookup!$B$2:$C$13,2,FALSE))</f>
        <v>31</v>
      </c>
      <c r="AF414" s="495">
        <f t="shared" si="29"/>
        <v>0</v>
      </c>
      <c r="AG414" s="496"/>
      <c r="AI414" s="229">
        <f t="shared" si="28"/>
        <v>28</v>
      </c>
    </row>
    <row r="415" spans="2:35" s="212" customFormat="1" ht="12.75" hidden="1">
      <c r="B415" s="211"/>
      <c r="D415" s="228">
        <f t="shared" si="25"/>
        <v>28</v>
      </c>
      <c r="E415" s="217" t="str">
        <f>IF(E414="","",VLOOKUP(E414,Lookup!$A$2:$B$13,2,FALSE))</f>
        <v>Sep</v>
      </c>
      <c r="F415" s="218">
        <f t="shared" si="27"/>
        <v>1927</v>
      </c>
      <c r="G415" s="249"/>
      <c r="H415" s="249"/>
      <c r="I415" s="249"/>
      <c r="J415" s="249"/>
      <c r="K415" s="249"/>
      <c r="L415" s="249"/>
      <c r="M415" s="249"/>
      <c r="N415" s="249"/>
      <c r="O415" s="249"/>
      <c r="P415" s="249"/>
      <c r="Q415" s="252"/>
      <c r="R415" s="252"/>
      <c r="S415" s="252"/>
      <c r="T415" s="252"/>
      <c r="U415" s="252"/>
      <c r="V415" s="252"/>
      <c r="W415" s="252"/>
      <c r="X415" s="252"/>
      <c r="Y415" s="252"/>
      <c r="Z415" s="252"/>
      <c r="AA415" s="252"/>
      <c r="AB415" s="252"/>
      <c r="AC415" s="252"/>
      <c r="AD415" s="252"/>
      <c r="AE415" s="229">
        <f>IF(OR(AND(E415="Feb",OR(F415=2012,OR(F415=2016,OR(F415=2020,OR(F415=2024,OR(F415=2028,F415=2032)))))),AND(E415="Feb",OR(F415=2036,OR(F415=2040,F415=2044)))),29,VLOOKUP(E415,Lookup!$B$2:$C$13,2,FALSE))</f>
        <v>30</v>
      </c>
      <c r="AF415" s="495">
        <f t="shared" si="29"/>
        <v>0</v>
      </c>
      <c r="AG415" s="496"/>
      <c r="AI415" s="229">
        <f t="shared" si="28"/>
        <v>28</v>
      </c>
    </row>
    <row r="416" spans="2:35" s="212" customFormat="1" ht="12.75" hidden="1">
      <c r="B416" s="211"/>
      <c r="D416" s="228">
        <f aca="true" t="shared" si="30" ref="D416:D430">+D404+1</f>
        <v>28</v>
      </c>
      <c r="E416" s="217" t="str">
        <f>IF(E415="","",VLOOKUP(E415,Lookup!$A$2:$B$13,2,FALSE))</f>
        <v>Oct</v>
      </c>
      <c r="F416" s="218">
        <f t="shared" si="27"/>
        <v>1927</v>
      </c>
      <c r="G416" s="249"/>
      <c r="H416" s="249"/>
      <c r="I416" s="249"/>
      <c r="J416" s="249"/>
      <c r="K416" s="249"/>
      <c r="L416" s="249"/>
      <c r="M416" s="249"/>
      <c r="N416" s="249"/>
      <c r="O416" s="249"/>
      <c r="P416" s="249"/>
      <c r="Q416" s="252"/>
      <c r="R416" s="252"/>
      <c r="S416" s="252"/>
      <c r="T416" s="252"/>
      <c r="U416" s="252"/>
      <c r="V416" s="252"/>
      <c r="W416" s="252"/>
      <c r="X416" s="252"/>
      <c r="Y416" s="252"/>
      <c r="Z416" s="252"/>
      <c r="AA416" s="252"/>
      <c r="AB416" s="252"/>
      <c r="AC416" s="252"/>
      <c r="AD416" s="252"/>
      <c r="AE416" s="229">
        <f>IF(OR(AND(E416="Feb",OR(F416=2012,OR(F416=2016,OR(F416=2020,OR(F416=2024,OR(F416=2028,F416=2032)))))),AND(E416="Feb",OR(F416=2036,OR(F416=2040,F416=2044)))),29,VLOOKUP(E416,Lookup!$B$2:$C$13,2,FALSE))</f>
        <v>31</v>
      </c>
      <c r="AF416" s="495">
        <f t="shared" si="29"/>
        <v>0</v>
      </c>
      <c r="AG416" s="496"/>
      <c r="AI416" s="229">
        <f t="shared" si="28"/>
        <v>28</v>
      </c>
    </row>
    <row r="417" spans="2:35" s="212" customFormat="1" ht="12.75" hidden="1">
      <c r="B417" s="211"/>
      <c r="D417" s="228">
        <f t="shared" si="30"/>
        <v>28</v>
      </c>
      <c r="E417" s="217" t="str">
        <f>IF(E416="","",VLOOKUP(E416,Lookup!$A$2:$B$13,2,FALSE))</f>
        <v>Nov</v>
      </c>
      <c r="F417" s="218">
        <f t="shared" si="27"/>
        <v>1927</v>
      </c>
      <c r="G417" s="249"/>
      <c r="H417" s="249"/>
      <c r="I417" s="249"/>
      <c r="J417" s="249"/>
      <c r="K417" s="249"/>
      <c r="L417" s="249"/>
      <c r="M417" s="249"/>
      <c r="N417" s="249"/>
      <c r="O417" s="249"/>
      <c r="P417" s="249"/>
      <c r="Q417" s="252"/>
      <c r="R417" s="252"/>
      <c r="S417" s="252"/>
      <c r="T417" s="252"/>
      <c r="U417" s="252"/>
      <c r="V417" s="252"/>
      <c r="W417" s="252"/>
      <c r="X417" s="252"/>
      <c r="Y417" s="252"/>
      <c r="Z417" s="252"/>
      <c r="AA417" s="252"/>
      <c r="AB417" s="252"/>
      <c r="AC417" s="252"/>
      <c r="AD417" s="252"/>
      <c r="AE417" s="229">
        <f>IF(OR(AND(E417="Feb",OR(F417=2012,OR(F417=2016,OR(F417=2020,OR(F417=2024,OR(F417=2028,F417=2032)))))),AND(E417="Feb",OR(F417=2036,OR(F417=2040,F417=2044)))),29,VLOOKUP(E417,Lookup!$B$2:$C$13,2,FALSE))</f>
        <v>30</v>
      </c>
      <c r="AF417" s="495">
        <f t="shared" si="29"/>
        <v>0</v>
      </c>
      <c r="AG417" s="496"/>
      <c r="AI417" s="229">
        <f t="shared" si="28"/>
        <v>28</v>
      </c>
    </row>
    <row r="418" spans="2:35" s="212" customFormat="1" ht="13.5" hidden="1" thickBot="1">
      <c r="B418" s="211"/>
      <c r="D418" s="230">
        <f t="shared" si="30"/>
        <v>28</v>
      </c>
      <c r="E418" s="231" t="str">
        <f>IF(E417="","",VLOOKUP(E417,Lookup!$A$2:$B$13,2,FALSE))</f>
        <v>Dec</v>
      </c>
      <c r="F418" s="232">
        <f t="shared" si="27"/>
        <v>1927</v>
      </c>
      <c r="G418" s="256"/>
      <c r="H418" s="256"/>
      <c r="I418" s="256"/>
      <c r="J418" s="256"/>
      <c r="K418" s="256"/>
      <c r="L418" s="256"/>
      <c r="M418" s="256"/>
      <c r="N418" s="256"/>
      <c r="O418" s="256"/>
      <c r="P418" s="256"/>
      <c r="Q418" s="257"/>
      <c r="R418" s="257"/>
      <c r="S418" s="257"/>
      <c r="T418" s="257"/>
      <c r="U418" s="257"/>
      <c r="V418" s="257"/>
      <c r="W418" s="257"/>
      <c r="X418" s="257"/>
      <c r="Y418" s="257"/>
      <c r="Z418" s="257"/>
      <c r="AA418" s="257"/>
      <c r="AB418" s="257"/>
      <c r="AC418" s="257"/>
      <c r="AD418" s="257"/>
      <c r="AE418" s="233">
        <f>IF(OR(AND(E418="Feb",OR(F418=2012,OR(F418=2016,OR(F418=2020,OR(F418=2024,OR(F418=2028,F418=2032)))))),AND(E418="Feb",OR(F418=2036,OR(F418=2040,F418=2044)))),29,VLOOKUP(E418,Lookup!$B$2:$C$13,2,FALSE))</f>
        <v>31</v>
      </c>
      <c r="AF418" s="531">
        <f t="shared" si="29"/>
        <v>0</v>
      </c>
      <c r="AG418" s="532"/>
      <c r="AI418" s="233">
        <f t="shared" si="28"/>
        <v>28</v>
      </c>
    </row>
    <row r="419" spans="2:35" s="212" customFormat="1" ht="12.75" hidden="1">
      <c r="B419" s="211"/>
      <c r="D419" s="213">
        <f t="shared" si="30"/>
        <v>29</v>
      </c>
      <c r="E419" s="234" t="str">
        <f>IF(E418="","",VLOOKUP(E418,Lookup!$A$2:$B$13,2,FALSE))</f>
        <v>Jan</v>
      </c>
      <c r="F419" s="235">
        <f t="shared" si="27"/>
        <v>1928</v>
      </c>
      <c r="G419" s="248"/>
      <c r="H419" s="248"/>
      <c r="I419" s="248"/>
      <c r="J419" s="248"/>
      <c r="K419" s="248"/>
      <c r="L419" s="248"/>
      <c r="M419" s="248"/>
      <c r="N419" s="248"/>
      <c r="O419" s="248"/>
      <c r="P419" s="248"/>
      <c r="Q419" s="251"/>
      <c r="R419" s="251"/>
      <c r="S419" s="251"/>
      <c r="T419" s="251"/>
      <c r="U419" s="251"/>
      <c r="V419" s="251"/>
      <c r="W419" s="251"/>
      <c r="X419" s="251"/>
      <c r="Y419" s="251"/>
      <c r="Z419" s="251"/>
      <c r="AA419" s="251"/>
      <c r="AB419" s="251"/>
      <c r="AC419" s="251"/>
      <c r="AD419" s="251"/>
      <c r="AE419" s="215">
        <f>IF(OR(AND(E419="Feb",OR(F419=2012,OR(F419=2016,OR(F419=2020,OR(F419=2024,OR(F419=2028,F419=2032)))))),AND(E419="Feb",OR(F419=2036,OR(F419=2040,F419=2044)))),29,VLOOKUP(E419,Lookup!$B$2:$C$13,2,FALSE))</f>
        <v>31</v>
      </c>
      <c r="AF419" s="528">
        <f t="shared" si="29"/>
        <v>0</v>
      </c>
      <c r="AG419" s="529"/>
      <c r="AI419" s="215">
        <f>+D419</f>
        <v>29</v>
      </c>
    </row>
    <row r="420" spans="2:35" s="212" customFormat="1" ht="12.75" hidden="1">
      <c r="B420" s="211"/>
      <c r="D420" s="216">
        <f t="shared" si="30"/>
        <v>29</v>
      </c>
      <c r="E420" s="217" t="str">
        <f>IF(E419="","",VLOOKUP(E419,Lookup!$A$2:$B$13,2,FALSE))</f>
        <v>Feb</v>
      </c>
      <c r="F420" s="218">
        <f t="shared" si="27"/>
        <v>1928</v>
      </c>
      <c r="G420" s="249"/>
      <c r="H420" s="249"/>
      <c r="I420" s="249"/>
      <c r="J420" s="249"/>
      <c r="K420" s="249"/>
      <c r="L420" s="249"/>
      <c r="M420" s="249"/>
      <c r="N420" s="249"/>
      <c r="O420" s="249"/>
      <c r="P420" s="249"/>
      <c r="Q420" s="252"/>
      <c r="R420" s="252"/>
      <c r="S420" s="252"/>
      <c r="T420" s="252"/>
      <c r="U420" s="252"/>
      <c r="V420" s="252"/>
      <c r="W420" s="252"/>
      <c r="X420" s="252"/>
      <c r="Y420" s="252"/>
      <c r="Z420" s="252"/>
      <c r="AA420" s="252"/>
      <c r="AB420" s="252"/>
      <c r="AC420" s="252"/>
      <c r="AD420" s="252"/>
      <c r="AE420" s="219">
        <f>IF(OR(AND(E420="Feb",OR(F420=2012,OR(F420=2016,OR(F420=2020,OR(F420=2024,OR(F420=2028,F420=2032)))))),AND(E420="Feb",OR(F420=2036,OR(F420=2040,F420=2044)))),29,VLOOKUP(E420,Lookup!$B$2:$C$13,2,FALSE))</f>
        <v>28</v>
      </c>
      <c r="AF420" s="495">
        <f t="shared" si="29"/>
        <v>0</v>
      </c>
      <c r="AG420" s="496"/>
      <c r="AI420" s="219">
        <f aca="true" t="shared" si="31" ref="AI420:AI430">+D420</f>
        <v>29</v>
      </c>
    </row>
    <row r="421" spans="2:35" s="212" customFormat="1" ht="12.75" hidden="1">
      <c r="B421" s="211"/>
      <c r="D421" s="216">
        <f t="shared" si="30"/>
        <v>29</v>
      </c>
      <c r="E421" s="217" t="str">
        <f>IF(E420="","",VLOOKUP(E420,Lookup!$A$2:$B$13,2,FALSE))</f>
        <v>Mar</v>
      </c>
      <c r="F421" s="218">
        <f t="shared" si="27"/>
        <v>1928</v>
      </c>
      <c r="G421" s="249"/>
      <c r="H421" s="249"/>
      <c r="I421" s="249"/>
      <c r="J421" s="249"/>
      <c r="K421" s="249"/>
      <c r="L421" s="249"/>
      <c r="M421" s="249"/>
      <c r="N421" s="249"/>
      <c r="O421" s="249"/>
      <c r="P421" s="249"/>
      <c r="Q421" s="252"/>
      <c r="R421" s="252"/>
      <c r="S421" s="252"/>
      <c r="T421" s="252"/>
      <c r="U421" s="252"/>
      <c r="V421" s="252"/>
      <c r="W421" s="252"/>
      <c r="X421" s="252"/>
      <c r="Y421" s="252"/>
      <c r="Z421" s="252"/>
      <c r="AA421" s="252"/>
      <c r="AB421" s="252"/>
      <c r="AC421" s="252"/>
      <c r="AD421" s="252"/>
      <c r="AE421" s="219">
        <f>IF(OR(AND(E421="Feb",OR(F421=2012,OR(F421=2016,OR(F421=2020,OR(F421=2024,OR(F421=2028,F421=2032)))))),AND(E421="Feb",OR(F421=2036,OR(F421=2040,F421=2044)))),29,VLOOKUP(E421,Lookup!$B$2:$C$13,2,FALSE))</f>
        <v>31</v>
      </c>
      <c r="AF421" s="495">
        <f t="shared" si="29"/>
        <v>0</v>
      </c>
      <c r="AG421" s="496"/>
      <c r="AI421" s="219">
        <f t="shared" si="31"/>
        <v>29</v>
      </c>
    </row>
    <row r="422" spans="2:35" s="212" customFormat="1" ht="12.75" hidden="1">
      <c r="B422" s="211"/>
      <c r="D422" s="216">
        <f t="shared" si="30"/>
        <v>29</v>
      </c>
      <c r="E422" s="217" t="str">
        <f>IF(E421="","",VLOOKUP(E421,Lookup!$A$2:$B$13,2,FALSE))</f>
        <v>Apr</v>
      </c>
      <c r="F422" s="218">
        <f t="shared" si="27"/>
        <v>1928</v>
      </c>
      <c r="G422" s="249"/>
      <c r="H422" s="249"/>
      <c r="I422" s="249"/>
      <c r="J422" s="249"/>
      <c r="K422" s="249"/>
      <c r="L422" s="249"/>
      <c r="M422" s="249"/>
      <c r="N422" s="249"/>
      <c r="O422" s="249"/>
      <c r="P422" s="249"/>
      <c r="Q422" s="252"/>
      <c r="R422" s="252"/>
      <c r="S422" s="252"/>
      <c r="T422" s="252"/>
      <c r="U422" s="252"/>
      <c r="V422" s="252"/>
      <c r="W422" s="252"/>
      <c r="X422" s="252"/>
      <c r="Y422" s="252"/>
      <c r="Z422" s="252"/>
      <c r="AA422" s="252"/>
      <c r="AB422" s="252"/>
      <c r="AC422" s="252"/>
      <c r="AD422" s="252"/>
      <c r="AE422" s="219">
        <f>IF(OR(AND(E422="Feb",OR(F422=2012,OR(F422=2016,OR(F422=2020,OR(F422=2024,OR(F422=2028,F422=2032)))))),AND(E422="Feb",OR(F422=2036,OR(F422=2040,F422=2044)))),29,VLOOKUP(E422,Lookup!$B$2:$C$13,2,FALSE))</f>
        <v>30</v>
      </c>
      <c r="AF422" s="495">
        <f t="shared" si="29"/>
        <v>0</v>
      </c>
      <c r="AG422" s="496"/>
      <c r="AI422" s="219">
        <f t="shared" si="31"/>
        <v>29</v>
      </c>
    </row>
    <row r="423" spans="2:35" s="212" customFormat="1" ht="12.75" hidden="1">
      <c r="B423" s="211"/>
      <c r="D423" s="216">
        <f t="shared" si="30"/>
        <v>29</v>
      </c>
      <c r="E423" s="217" t="str">
        <f>IF(E422="","",VLOOKUP(E422,Lookup!$A$2:$B$13,2,FALSE))</f>
        <v>May</v>
      </c>
      <c r="F423" s="218">
        <f t="shared" si="27"/>
        <v>1928</v>
      </c>
      <c r="G423" s="249"/>
      <c r="H423" s="249"/>
      <c r="I423" s="249"/>
      <c r="J423" s="249"/>
      <c r="K423" s="249"/>
      <c r="L423" s="249"/>
      <c r="M423" s="249"/>
      <c r="N423" s="249"/>
      <c r="O423" s="249"/>
      <c r="P423" s="249"/>
      <c r="Q423" s="252"/>
      <c r="R423" s="252"/>
      <c r="S423" s="252"/>
      <c r="T423" s="252"/>
      <c r="U423" s="252"/>
      <c r="V423" s="252"/>
      <c r="W423" s="252"/>
      <c r="X423" s="252"/>
      <c r="Y423" s="252"/>
      <c r="Z423" s="252"/>
      <c r="AA423" s="252"/>
      <c r="AB423" s="252"/>
      <c r="AC423" s="252"/>
      <c r="AD423" s="252"/>
      <c r="AE423" s="219">
        <f>IF(OR(AND(E423="Feb",OR(F423=2012,OR(F423=2016,OR(F423=2020,OR(F423=2024,OR(F423=2028,F423=2032)))))),AND(E423="Feb",OR(F423=2036,OR(F423=2040,F423=2044)))),29,VLOOKUP(E423,Lookup!$B$2:$C$13,2,FALSE))</f>
        <v>31</v>
      </c>
      <c r="AF423" s="495">
        <f t="shared" si="29"/>
        <v>0</v>
      </c>
      <c r="AG423" s="496"/>
      <c r="AI423" s="219">
        <f t="shared" si="31"/>
        <v>29</v>
      </c>
    </row>
    <row r="424" spans="2:35" s="212" customFormat="1" ht="12.75" hidden="1">
      <c r="B424" s="211"/>
      <c r="D424" s="216">
        <f t="shared" si="30"/>
        <v>29</v>
      </c>
      <c r="E424" s="217" t="str">
        <f>IF(E423="","",VLOOKUP(E423,Lookup!$A$2:$B$13,2,FALSE))</f>
        <v>Jun</v>
      </c>
      <c r="F424" s="218">
        <f t="shared" si="27"/>
        <v>1928</v>
      </c>
      <c r="G424" s="249"/>
      <c r="H424" s="249"/>
      <c r="I424" s="249"/>
      <c r="J424" s="249"/>
      <c r="K424" s="249"/>
      <c r="L424" s="249"/>
      <c r="M424" s="249"/>
      <c r="N424" s="249"/>
      <c r="O424" s="249"/>
      <c r="P424" s="249"/>
      <c r="Q424" s="252"/>
      <c r="R424" s="252"/>
      <c r="S424" s="252"/>
      <c r="T424" s="252"/>
      <c r="U424" s="252"/>
      <c r="V424" s="252"/>
      <c r="W424" s="252"/>
      <c r="X424" s="252"/>
      <c r="Y424" s="252"/>
      <c r="Z424" s="252"/>
      <c r="AA424" s="252"/>
      <c r="AB424" s="252"/>
      <c r="AC424" s="252"/>
      <c r="AD424" s="252"/>
      <c r="AE424" s="219">
        <f>IF(OR(AND(E424="Feb",OR(F424=2012,OR(F424=2016,OR(F424=2020,OR(F424=2024,OR(F424=2028,F424=2032)))))),AND(E424="Feb",OR(F424=2036,OR(F424=2040,F424=2044)))),29,VLOOKUP(E424,Lookup!$B$2:$C$13,2,FALSE))</f>
        <v>30</v>
      </c>
      <c r="AF424" s="495">
        <f t="shared" si="29"/>
        <v>0</v>
      </c>
      <c r="AG424" s="496"/>
      <c r="AI424" s="219">
        <f t="shared" si="31"/>
        <v>29</v>
      </c>
    </row>
    <row r="425" spans="2:35" s="212" customFormat="1" ht="12.75" hidden="1">
      <c r="B425" s="211"/>
      <c r="D425" s="216">
        <f t="shared" si="30"/>
        <v>29</v>
      </c>
      <c r="E425" s="217" t="str">
        <f>IF(E424="","",VLOOKUP(E424,Lookup!$A$2:$B$13,2,FALSE))</f>
        <v>Jul</v>
      </c>
      <c r="F425" s="218">
        <f t="shared" si="27"/>
        <v>1928</v>
      </c>
      <c r="G425" s="249"/>
      <c r="H425" s="249"/>
      <c r="I425" s="249"/>
      <c r="J425" s="249"/>
      <c r="K425" s="249"/>
      <c r="L425" s="249"/>
      <c r="M425" s="249"/>
      <c r="N425" s="249"/>
      <c r="O425" s="249"/>
      <c r="P425" s="249"/>
      <c r="Q425" s="252"/>
      <c r="R425" s="252"/>
      <c r="S425" s="252"/>
      <c r="T425" s="252"/>
      <c r="U425" s="252"/>
      <c r="V425" s="252"/>
      <c r="W425" s="252"/>
      <c r="X425" s="252"/>
      <c r="Y425" s="252"/>
      <c r="Z425" s="252"/>
      <c r="AA425" s="252"/>
      <c r="AB425" s="252"/>
      <c r="AC425" s="252"/>
      <c r="AD425" s="252"/>
      <c r="AE425" s="219">
        <f>IF(OR(AND(E425="Feb",OR(F425=2012,OR(F425=2016,OR(F425=2020,OR(F425=2024,OR(F425=2028,F425=2032)))))),AND(E425="Feb",OR(F425=2036,OR(F425=2040,F425=2044)))),29,VLOOKUP(E425,Lookup!$B$2:$C$13,2,FALSE))</f>
        <v>31</v>
      </c>
      <c r="AF425" s="495">
        <f t="shared" si="29"/>
        <v>0</v>
      </c>
      <c r="AG425" s="496"/>
      <c r="AI425" s="219">
        <f t="shared" si="31"/>
        <v>29</v>
      </c>
    </row>
    <row r="426" spans="2:35" s="212" customFormat="1" ht="12.75" hidden="1">
      <c r="B426" s="211"/>
      <c r="D426" s="216">
        <f t="shared" si="30"/>
        <v>29</v>
      </c>
      <c r="E426" s="217" t="str">
        <f>IF(E425="","",VLOOKUP(E425,Lookup!$A$2:$B$13,2,FALSE))</f>
        <v>Aug</v>
      </c>
      <c r="F426" s="218">
        <f t="shared" si="27"/>
        <v>1928</v>
      </c>
      <c r="G426" s="249"/>
      <c r="H426" s="249"/>
      <c r="I426" s="249"/>
      <c r="J426" s="249"/>
      <c r="K426" s="249"/>
      <c r="L426" s="249"/>
      <c r="M426" s="249"/>
      <c r="N426" s="249"/>
      <c r="O426" s="249"/>
      <c r="P426" s="249"/>
      <c r="Q426" s="252"/>
      <c r="R426" s="252"/>
      <c r="S426" s="252"/>
      <c r="T426" s="252"/>
      <c r="U426" s="252"/>
      <c r="V426" s="252"/>
      <c r="W426" s="252"/>
      <c r="X426" s="252"/>
      <c r="Y426" s="252"/>
      <c r="Z426" s="252"/>
      <c r="AA426" s="252"/>
      <c r="AB426" s="252"/>
      <c r="AC426" s="252"/>
      <c r="AD426" s="252"/>
      <c r="AE426" s="219">
        <f>IF(OR(AND(E426="Feb",OR(F426=2012,OR(F426=2016,OR(F426=2020,OR(F426=2024,OR(F426=2028,F426=2032)))))),AND(E426="Feb",OR(F426=2036,OR(F426=2040,F426=2044)))),29,VLOOKUP(E426,Lookup!$B$2:$C$13,2,FALSE))</f>
        <v>31</v>
      </c>
      <c r="AF426" s="495">
        <f t="shared" si="29"/>
        <v>0</v>
      </c>
      <c r="AG426" s="496"/>
      <c r="AI426" s="219">
        <f t="shared" si="31"/>
        <v>29</v>
      </c>
    </row>
    <row r="427" spans="2:35" s="212" customFormat="1" ht="12.75" hidden="1">
      <c r="B427" s="211"/>
      <c r="D427" s="216">
        <f t="shared" si="30"/>
        <v>29</v>
      </c>
      <c r="E427" s="217" t="str">
        <f>IF(E426="","",VLOOKUP(E426,Lookup!$A$2:$B$13,2,FALSE))</f>
        <v>Sep</v>
      </c>
      <c r="F427" s="218">
        <f t="shared" si="27"/>
        <v>1928</v>
      </c>
      <c r="G427" s="249"/>
      <c r="H427" s="249"/>
      <c r="I427" s="249"/>
      <c r="J427" s="249"/>
      <c r="K427" s="249"/>
      <c r="L427" s="249"/>
      <c r="M427" s="249"/>
      <c r="N427" s="249"/>
      <c r="O427" s="249"/>
      <c r="P427" s="249"/>
      <c r="Q427" s="252"/>
      <c r="R427" s="252"/>
      <c r="S427" s="252"/>
      <c r="T427" s="252"/>
      <c r="U427" s="252"/>
      <c r="V427" s="252"/>
      <c r="W427" s="252"/>
      <c r="X427" s="252"/>
      <c r="Y427" s="252"/>
      <c r="Z427" s="252"/>
      <c r="AA427" s="252"/>
      <c r="AB427" s="252"/>
      <c r="AC427" s="252"/>
      <c r="AD427" s="252"/>
      <c r="AE427" s="219">
        <f>IF(OR(AND(E427="Feb",OR(F427=2012,OR(F427=2016,OR(F427=2020,OR(F427=2024,OR(F427=2028,F427=2032)))))),AND(E427="Feb",OR(F427=2036,OR(F427=2040,F427=2044)))),29,VLOOKUP(E427,Lookup!$B$2:$C$13,2,FALSE))</f>
        <v>30</v>
      </c>
      <c r="AF427" s="495">
        <f t="shared" si="29"/>
        <v>0</v>
      </c>
      <c r="AG427" s="496"/>
      <c r="AI427" s="219">
        <f t="shared" si="31"/>
        <v>29</v>
      </c>
    </row>
    <row r="428" spans="2:35" s="212" customFormat="1" ht="12.75" hidden="1">
      <c r="B428" s="211"/>
      <c r="D428" s="216">
        <f t="shared" si="30"/>
        <v>29</v>
      </c>
      <c r="E428" s="217" t="str">
        <f>IF(E427="","",VLOOKUP(E427,Lookup!$A$2:$B$13,2,FALSE))</f>
        <v>Oct</v>
      </c>
      <c r="F428" s="218">
        <f t="shared" si="27"/>
        <v>1928</v>
      </c>
      <c r="G428" s="249"/>
      <c r="H428" s="249"/>
      <c r="I428" s="249"/>
      <c r="J428" s="249"/>
      <c r="K428" s="249"/>
      <c r="L428" s="249"/>
      <c r="M428" s="249"/>
      <c r="N428" s="249"/>
      <c r="O428" s="249"/>
      <c r="P428" s="249"/>
      <c r="Q428" s="252"/>
      <c r="R428" s="252"/>
      <c r="S428" s="252"/>
      <c r="T428" s="252"/>
      <c r="U428" s="252"/>
      <c r="V428" s="252"/>
      <c r="W428" s="252"/>
      <c r="X428" s="252"/>
      <c r="Y428" s="252"/>
      <c r="Z428" s="252"/>
      <c r="AA428" s="252"/>
      <c r="AB428" s="252"/>
      <c r="AC428" s="252"/>
      <c r="AD428" s="252"/>
      <c r="AE428" s="219">
        <f>IF(OR(AND(E428="Feb",OR(F428=2012,OR(F428=2016,OR(F428=2020,OR(F428=2024,OR(F428=2028,F428=2032)))))),AND(E428="Feb",OR(F428=2036,OR(F428=2040,F428=2044)))),29,VLOOKUP(E428,Lookup!$B$2:$C$13,2,FALSE))</f>
        <v>31</v>
      </c>
      <c r="AF428" s="495">
        <f t="shared" si="29"/>
        <v>0</v>
      </c>
      <c r="AG428" s="496"/>
      <c r="AI428" s="219">
        <f t="shared" si="31"/>
        <v>29</v>
      </c>
    </row>
    <row r="429" spans="2:35" s="212" customFormat="1" ht="12.75" hidden="1">
      <c r="B429" s="211"/>
      <c r="D429" s="216">
        <f t="shared" si="30"/>
        <v>29</v>
      </c>
      <c r="E429" s="217" t="str">
        <f>IF(E428="","",VLOOKUP(E428,Lookup!$A$2:$B$13,2,FALSE))</f>
        <v>Nov</v>
      </c>
      <c r="F429" s="218">
        <f t="shared" si="27"/>
        <v>1928</v>
      </c>
      <c r="G429" s="249"/>
      <c r="H429" s="249"/>
      <c r="I429" s="249"/>
      <c r="J429" s="249"/>
      <c r="K429" s="249"/>
      <c r="L429" s="249"/>
      <c r="M429" s="249"/>
      <c r="N429" s="249"/>
      <c r="O429" s="249"/>
      <c r="P429" s="249"/>
      <c r="Q429" s="252"/>
      <c r="R429" s="252"/>
      <c r="S429" s="252"/>
      <c r="T429" s="252"/>
      <c r="U429" s="252"/>
      <c r="V429" s="252"/>
      <c r="W429" s="252"/>
      <c r="X429" s="252"/>
      <c r="Y429" s="252"/>
      <c r="Z429" s="252"/>
      <c r="AA429" s="252"/>
      <c r="AB429" s="252"/>
      <c r="AC429" s="252"/>
      <c r="AD429" s="252"/>
      <c r="AE429" s="219">
        <f>IF(OR(AND(E429="Feb",OR(F429=2012,OR(F429=2016,OR(F429=2020,OR(F429=2024,OR(F429=2028,F429=2032)))))),AND(E429="Feb",OR(F429=2036,OR(F429=2040,F429=2044)))),29,VLOOKUP(E429,Lookup!$B$2:$C$13,2,FALSE))</f>
        <v>30</v>
      </c>
      <c r="AF429" s="495">
        <f t="shared" si="29"/>
        <v>0</v>
      </c>
      <c r="AG429" s="496"/>
      <c r="AI429" s="219">
        <f t="shared" si="31"/>
        <v>29</v>
      </c>
    </row>
    <row r="430" spans="2:35" s="212" customFormat="1" ht="13.5" hidden="1" thickBot="1">
      <c r="B430" s="211"/>
      <c r="D430" s="220">
        <f t="shared" si="30"/>
        <v>29</v>
      </c>
      <c r="E430" s="221" t="str">
        <f>IF(E429="","",VLOOKUP(E429,Lookup!$A$2:$B$13,2,FALSE))</f>
        <v>Dec</v>
      </c>
      <c r="F430" s="222">
        <f t="shared" si="27"/>
        <v>1928</v>
      </c>
      <c r="G430" s="250"/>
      <c r="H430" s="250"/>
      <c r="I430" s="250"/>
      <c r="J430" s="250"/>
      <c r="K430" s="250"/>
      <c r="L430" s="250"/>
      <c r="M430" s="250"/>
      <c r="N430" s="250"/>
      <c r="O430" s="250"/>
      <c r="P430" s="250"/>
      <c r="Q430" s="253"/>
      <c r="R430" s="253"/>
      <c r="S430" s="253"/>
      <c r="T430" s="253"/>
      <c r="U430" s="253"/>
      <c r="V430" s="253"/>
      <c r="W430" s="253"/>
      <c r="X430" s="253"/>
      <c r="Y430" s="253"/>
      <c r="Z430" s="253"/>
      <c r="AA430" s="253"/>
      <c r="AB430" s="253"/>
      <c r="AC430" s="253"/>
      <c r="AD430" s="253"/>
      <c r="AE430" s="223">
        <f>IF(OR(AND(E430="Feb",OR(F430=2012,OR(F430=2016,OR(F430=2020,OR(F430=2024,OR(F430=2028,F430=2032)))))),AND(E430="Feb",OR(F430=2036,OR(F430=2040,F430=2044)))),29,VLOOKUP(E430,Lookup!$B$2:$C$13,2,FALSE))</f>
        <v>31</v>
      </c>
      <c r="AF430" s="522">
        <f t="shared" si="29"/>
        <v>0</v>
      </c>
      <c r="AG430" s="523"/>
      <c r="AI430" s="223">
        <f t="shared" si="31"/>
        <v>29</v>
      </c>
    </row>
    <row r="431" spans="2:35" s="212" customFormat="1" ht="12" customHeight="1" hidden="1">
      <c r="B431" s="211"/>
      <c r="D431" s="228">
        <f aca="true" t="shared" si="32" ref="D431:D442">+D419+1</f>
        <v>30</v>
      </c>
      <c r="E431" s="217" t="str">
        <f>IF(E430="","",VLOOKUP(E430,Lookup!$A$2:$B$13,2,FALSE))</f>
        <v>Jan</v>
      </c>
      <c r="F431" s="218">
        <f aca="true" t="shared" si="33" ref="F431:F442">IF(E430=0,"",IF(E430="Dec",F430+1,F430))</f>
        <v>1929</v>
      </c>
      <c r="G431" s="249"/>
      <c r="H431" s="249"/>
      <c r="I431" s="249"/>
      <c r="J431" s="249"/>
      <c r="K431" s="249"/>
      <c r="L431" s="249"/>
      <c r="M431" s="249"/>
      <c r="N431" s="249"/>
      <c r="O431" s="249"/>
      <c r="P431" s="249"/>
      <c r="Q431" s="252"/>
      <c r="R431" s="252"/>
      <c r="S431" s="252"/>
      <c r="T431" s="252"/>
      <c r="U431" s="252"/>
      <c r="V431" s="252"/>
      <c r="W431" s="252"/>
      <c r="X431" s="252"/>
      <c r="Y431" s="252"/>
      <c r="Z431" s="252"/>
      <c r="AA431" s="252"/>
      <c r="AB431" s="252"/>
      <c r="AC431" s="252"/>
      <c r="AD431" s="252"/>
      <c r="AE431" s="227">
        <f>IF(OR(AND(E431="Feb",OR(F431=2012,OR(F431=2016,OR(F431=2020,OR(F431=2024,OR(F431=2028,F431=2032)))))),AND(E431="Feb",OR(F431=2036,OR(F431=2040,F431=2044)))),29,VLOOKUP(E431,Lookup!$B$2:$C$13,2,FALSE))</f>
        <v>31</v>
      </c>
      <c r="AF431" s="495">
        <f t="shared" si="29"/>
        <v>0</v>
      </c>
      <c r="AG431" s="496"/>
      <c r="AI431" s="227">
        <f aca="true" t="shared" si="34" ref="AI431:AI442">+D431</f>
        <v>30</v>
      </c>
    </row>
    <row r="432" spans="2:35" s="212" customFormat="1" ht="12.75" hidden="1">
      <c r="B432" s="211"/>
      <c r="D432" s="228">
        <f t="shared" si="32"/>
        <v>30</v>
      </c>
      <c r="E432" s="217" t="str">
        <f>IF(E431="","",VLOOKUP(E431,Lookup!$A$2:$B$13,2,FALSE))</f>
        <v>Feb</v>
      </c>
      <c r="F432" s="218">
        <f t="shared" si="33"/>
        <v>1929</v>
      </c>
      <c r="G432" s="249"/>
      <c r="H432" s="249"/>
      <c r="I432" s="249"/>
      <c r="J432" s="249"/>
      <c r="K432" s="249"/>
      <c r="L432" s="249"/>
      <c r="M432" s="249"/>
      <c r="N432" s="249"/>
      <c r="O432" s="249"/>
      <c r="P432" s="249"/>
      <c r="Q432" s="252"/>
      <c r="R432" s="252"/>
      <c r="S432" s="252"/>
      <c r="T432" s="252"/>
      <c r="U432" s="252"/>
      <c r="V432" s="252"/>
      <c r="W432" s="252"/>
      <c r="X432" s="252"/>
      <c r="Y432" s="252"/>
      <c r="Z432" s="252"/>
      <c r="AA432" s="252"/>
      <c r="AB432" s="252"/>
      <c r="AC432" s="252"/>
      <c r="AD432" s="252"/>
      <c r="AE432" s="229">
        <f>IF(OR(AND(E432="Feb",OR(F432=2012,OR(F432=2016,OR(F432=2020,OR(F432=2024,OR(F432=2028,F432=2032)))))),AND(E432="Feb",OR(F432=2036,OR(F432=2040,F432=2044)))),29,VLOOKUP(E432,Lookup!$B$2:$C$13,2,FALSE))</f>
        <v>28</v>
      </c>
      <c r="AF432" s="495">
        <f t="shared" si="29"/>
        <v>0</v>
      </c>
      <c r="AG432" s="496"/>
      <c r="AI432" s="229">
        <f t="shared" si="34"/>
        <v>30</v>
      </c>
    </row>
    <row r="433" spans="2:35" s="212" customFormat="1" ht="12.75" hidden="1">
      <c r="B433" s="211"/>
      <c r="D433" s="228">
        <f t="shared" si="32"/>
        <v>30</v>
      </c>
      <c r="E433" s="217" t="str">
        <f>IF(E432="","",VLOOKUP(E432,Lookup!$A$2:$B$13,2,FALSE))</f>
        <v>Mar</v>
      </c>
      <c r="F433" s="218">
        <f t="shared" si="33"/>
        <v>1929</v>
      </c>
      <c r="G433" s="249"/>
      <c r="H433" s="249"/>
      <c r="I433" s="249"/>
      <c r="J433" s="249"/>
      <c r="K433" s="249"/>
      <c r="L433" s="249"/>
      <c r="M433" s="249"/>
      <c r="N433" s="249"/>
      <c r="O433" s="249"/>
      <c r="P433" s="249"/>
      <c r="Q433" s="252"/>
      <c r="R433" s="252"/>
      <c r="S433" s="252"/>
      <c r="T433" s="252"/>
      <c r="U433" s="252"/>
      <c r="V433" s="252"/>
      <c r="W433" s="252"/>
      <c r="X433" s="252"/>
      <c r="Y433" s="252"/>
      <c r="Z433" s="252"/>
      <c r="AA433" s="252"/>
      <c r="AB433" s="252"/>
      <c r="AC433" s="252"/>
      <c r="AD433" s="252"/>
      <c r="AE433" s="229">
        <f>IF(OR(AND(E433="Feb",OR(F433=2012,OR(F433=2016,OR(F433=2020,OR(F433=2024,OR(F433=2028,F433=2032)))))),AND(E433="Feb",OR(F433=2036,OR(F433=2040,F433=2044)))),29,VLOOKUP(E433,Lookup!$B$2:$C$13,2,FALSE))</f>
        <v>31</v>
      </c>
      <c r="AF433" s="495">
        <f t="shared" si="29"/>
        <v>0</v>
      </c>
      <c r="AG433" s="496"/>
      <c r="AI433" s="229">
        <f t="shared" si="34"/>
        <v>30</v>
      </c>
    </row>
    <row r="434" spans="2:35" s="212" customFormat="1" ht="12.75" hidden="1">
      <c r="B434" s="211"/>
      <c r="D434" s="228">
        <f t="shared" si="32"/>
        <v>30</v>
      </c>
      <c r="E434" s="217" t="str">
        <f>IF(E433="","",VLOOKUP(E433,Lookup!$A$2:$B$13,2,FALSE))</f>
        <v>Apr</v>
      </c>
      <c r="F434" s="218">
        <f t="shared" si="33"/>
        <v>1929</v>
      </c>
      <c r="G434" s="249"/>
      <c r="H434" s="249"/>
      <c r="I434" s="249"/>
      <c r="J434" s="249"/>
      <c r="K434" s="249"/>
      <c r="L434" s="249"/>
      <c r="M434" s="249"/>
      <c r="N434" s="249"/>
      <c r="O434" s="249"/>
      <c r="P434" s="249"/>
      <c r="Q434" s="252"/>
      <c r="R434" s="252"/>
      <c r="S434" s="252"/>
      <c r="T434" s="252"/>
      <c r="U434" s="252"/>
      <c r="V434" s="252"/>
      <c r="W434" s="252"/>
      <c r="X434" s="252"/>
      <c r="Y434" s="252"/>
      <c r="Z434" s="252"/>
      <c r="AA434" s="252"/>
      <c r="AB434" s="252"/>
      <c r="AC434" s="252"/>
      <c r="AD434" s="252"/>
      <c r="AE434" s="229">
        <f>IF(OR(AND(E434="Feb",OR(F434=2012,OR(F434=2016,OR(F434=2020,OR(F434=2024,OR(F434=2028,F434=2032)))))),AND(E434="Feb",OR(F434=2036,OR(F434=2040,F434=2044)))),29,VLOOKUP(E434,Lookup!$B$2:$C$13,2,FALSE))</f>
        <v>30</v>
      </c>
      <c r="AF434" s="495">
        <f t="shared" si="29"/>
        <v>0</v>
      </c>
      <c r="AG434" s="496"/>
      <c r="AI434" s="229">
        <f t="shared" si="34"/>
        <v>30</v>
      </c>
    </row>
    <row r="435" spans="2:35" s="212" customFormat="1" ht="12.75" hidden="1">
      <c r="B435" s="211"/>
      <c r="D435" s="228">
        <f t="shared" si="32"/>
        <v>30</v>
      </c>
      <c r="E435" s="217" t="str">
        <f>IF(E434="","",VLOOKUP(E434,Lookup!$A$2:$B$13,2,FALSE))</f>
        <v>May</v>
      </c>
      <c r="F435" s="218">
        <f t="shared" si="33"/>
        <v>1929</v>
      </c>
      <c r="G435" s="249"/>
      <c r="H435" s="249"/>
      <c r="I435" s="249"/>
      <c r="J435" s="249"/>
      <c r="K435" s="249"/>
      <c r="L435" s="249"/>
      <c r="M435" s="249"/>
      <c r="N435" s="249"/>
      <c r="O435" s="249"/>
      <c r="P435" s="249"/>
      <c r="Q435" s="252"/>
      <c r="R435" s="252"/>
      <c r="S435" s="252"/>
      <c r="T435" s="252"/>
      <c r="U435" s="252"/>
      <c r="V435" s="252"/>
      <c r="W435" s="252"/>
      <c r="X435" s="252"/>
      <c r="Y435" s="252"/>
      <c r="Z435" s="252"/>
      <c r="AA435" s="252"/>
      <c r="AB435" s="252"/>
      <c r="AC435" s="252"/>
      <c r="AD435" s="252"/>
      <c r="AE435" s="229">
        <f>IF(OR(AND(E435="Feb",OR(F435=2012,OR(F435=2016,OR(F435=2020,OR(F435=2024,OR(F435=2028,F435=2032)))))),AND(E435="Feb",OR(F435=2036,OR(F435=2040,F435=2044)))),29,VLOOKUP(E435,Lookup!$B$2:$C$13,2,FALSE))</f>
        <v>31</v>
      </c>
      <c r="AF435" s="495">
        <f t="shared" si="29"/>
        <v>0</v>
      </c>
      <c r="AG435" s="496"/>
      <c r="AI435" s="229">
        <f t="shared" si="34"/>
        <v>30</v>
      </c>
    </row>
    <row r="436" spans="2:35" s="212" customFormat="1" ht="12.75" hidden="1">
      <c r="B436" s="211"/>
      <c r="D436" s="228">
        <f t="shared" si="32"/>
        <v>30</v>
      </c>
      <c r="E436" s="217" t="str">
        <f>IF(E435="","",VLOOKUP(E435,Lookup!$A$2:$B$13,2,FALSE))</f>
        <v>Jun</v>
      </c>
      <c r="F436" s="218">
        <f t="shared" si="33"/>
        <v>1929</v>
      </c>
      <c r="G436" s="249"/>
      <c r="H436" s="249"/>
      <c r="I436" s="249"/>
      <c r="J436" s="249"/>
      <c r="K436" s="249"/>
      <c r="L436" s="249"/>
      <c r="M436" s="249"/>
      <c r="N436" s="249"/>
      <c r="O436" s="249"/>
      <c r="P436" s="249"/>
      <c r="Q436" s="252"/>
      <c r="R436" s="252"/>
      <c r="S436" s="252"/>
      <c r="T436" s="252"/>
      <c r="U436" s="252"/>
      <c r="V436" s="252"/>
      <c r="W436" s="252"/>
      <c r="X436" s="252"/>
      <c r="Y436" s="252"/>
      <c r="Z436" s="252"/>
      <c r="AA436" s="252"/>
      <c r="AB436" s="252"/>
      <c r="AC436" s="252"/>
      <c r="AD436" s="252"/>
      <c r="AE436" s="229">
        <f>IF(OR(AND(E436="Feb",OR(F436=2012,OR(F436=2016,OR(F436=2020,OR(F436=2024,OR(F436=2028,F436=2032)))))),AND(E436="Feb",OR(F436=2036,OR(F436=2040,F436=2044)))),29,VLOOKUP(E436,Lookup!$B$2:$C$13,2,FALSE))</f>
        <v>30</v>
      </c>
      <c r="AF436" s="495">
        <f t="shared" si="29"/>
        <v>0</v>
      </c>
      <c r="AG436" s="496"/>
      <c r="AI436" s="229">
        <f t="shared" si="34"/>
        <v>30</v>
      </c>
    </row>
    <row r="437" spans="2:35" s="212" customFormat="1" ht="12.75" hidden="1">
      <c r="B437" s="211"/>
      <c r="D437" s="228">
        <f t="shared" si="32"/>
        <v>30</v>
      </c>
      <c r="E437" s="217" t="str">
        <f>IF(E436="","",VLOOKUP(E436,Lookup!$A$2:$B$13,2,FALSE))</f>
        <v>Jul</v>
      </c>
      <c r="F437" s="218">
        <f t="shared" si="33"/>
        <v>1929</v>
      </c>
      <c r="G437" s="249"/>
      <c r="H437" s="249"/>
      <c r="I437" s="249"/>
      <c r="J437" s="249"/>
      <c r="K437" s="249"/>
      <c r="L437" s="249"/>
      <c r="M437" s="249"/>
      <c r="N437" s="249"/>
      <c r="O437" s="249"/>
      <c r="P437" s="249"/>
      <c r="Q437" s="252"/>
      <c r="R437" s="252"/>
      <c r="S437" s="252"/>
      <c r="T437" s="252"/>
      <c r="U437" s="252"/>
      <c r="V437" s="252"/>
      <c r="W437" s="252"/>
      <c r="X437" s="252"/>
      <c r="Y437" s="252"/>
      <c r="Z437" s="252"/>
      <c r="AA437" s="252"/>
      <c r="AB437" s="252"/>
      <c r="AC437" s="252"/>
      <c r="AD437" s="252"/>
      <c r="AE437" s="229">
        <f>IF(OR(AND(E437="Feb",OR(F437=2012,OR(F437=2016,OR(F437=2020,OR(F437=2024,OR(F437=2028,F437=2032)))))),AND(E437="Feb",OR(F437=2036,OR(F437=2040,F437=2044)))),29,VLOOKUP(E437,Lookup!$B$2:$C$13,2,FALSE))</f>
        <v>31</v>
      </c>
      <c r="AF437" s="495">
        <f t="shared" si="29"/>
        <v>0</v>
      </c>
      <c r="AG437" s="496"/>
      <c r="AI437" s="229">
        <f t="shared" si="34"/>
        <v>30</v>
      </c>
    </row>
    <row r="438" spans="2:35" s="212" customFormat="1" ht="12.75" hidden="1">
      <c r="B438" s="211"/>
      <c r="D438" s="228">
        <f t="shared" si="32"/>
        <v>30</v>
      </c>
      <c r="E438" s="217" t="str">
        <f>IF(E437="","",VLOOKUP(E437,Lookup!$A$2:$B$13,2,FALSE))</f>
        <v>Aug</v>
      </c>
      <c r="F438" s="218">
        <f t="shared" si="33"/>
        <v>1929</v>
      </c>
      <c r="G438" s="249"/>
      <c r="H438" s="249"/>
      <c r="I438" s="249"/>
      <c r="J438" s="249"/>
      <c r="K438" s="249"/>
      <c r="L438" s="249"/>
      <c r="M438" s="249"/>
      <c r="N438" s="249"/>
      <c r="O438" s="249"/>
      <c r="P438" s="249"/>
      <c r="Q438" s="252"/>
      <c r="R438" s="252"/>
      <c r="S438" s="252"/>
      <c r="T438" s="252"/>
      <c r="U438" s="252"/>
      <c r="V438" s="252"/>
      <c r="W438" s="252"/>
      <c r="X438" s="252"/>
      <c r="Y438" s="252"/>
      <c r="Z438" s="252"/>
      <c r="AA438" s="252"/>
      <c r="AB438" s="252"/>
      <c r="AC438" s="252"/>
      <c r="AD438" s="252"/>
      <c r="AE438" s="229">
        <f>IF(OR(AND(E438="Feb",OR(F438=2012,OR(F438=2016,OR(F438=2020,OR(F438=2024,OR(F438=2028,F438=2032)))))),AND(E438="Feb",OR(F438=2036,OR(F438=2040,F438=2044)))),29,VLOOKUP(E438,Lookup!$B$2:$C$13,2,FALSE))</f>
        <v>31</v>
      </c>
      <c r="AF438" s="495">
        <f t="shared" si="29"/>
        <v>0</v>
      </c>
      <c r="AG438" s="496"/>
      <c r="AI438" s="229">
        <f t="shared" si="34"/>
        <v>30</v>
      </c>
    </row>
    <row r="439" spans="2:35" s="212" customFormat="1" ht="12.75" hidden="1">
      <c r="B439" s="211"/>
      <c r="D439" s="228">
        <f t="shared" si="32"/>
        <v>30</v>
      </c>
      <c r="E439" s="217" t="str">
        <f>IF(E438="","",VLOOKUP(E438,Lookup!$A$2:$B$13,2,FALSE))</f>
        <v>Sep</v>
      </c>
      <c r="F439" s="218">
        <f t="shared" si="33"/>
        <v>1929</v>
      </c>
      <c r="G439" s="249"/>
      <c r="H439" s="249"/>
      <c r="I439" s="249"/>
      <c r="J439" s="249"/>
      <c r="K439" s="249"/>
      <c r="L439" s="249"/>
      <c r="M439" s="249"/>
      <c r="N439" s="249"/>
      <c r="O439" s="249"/>
      <c r="P439" s="249"/>
      <c r="Q439" s="252"/>
      <c r="R439" s="252"/>
      <c r="S439" s="252"/>
      <c r="T439" s="252"/>
      <c r="U439" s="252"/>
      <c r="V439" s="252"/>
      <c r="W439" s="252"/>
      <c r="X439" s="252"/>
      <c r="Y439" s="252"/>
      <c r="Z439" s="252"/>
      <c r="AA439" s="252"/>
      <c r="AB439" s="252"/>
      <c r="AC439" s="252"/>
      <c r="AD439" s="252"/>
      <c r="AE439" s="229">
        <f>IF(OR(AND(E439="Feb",OR(F439=2012,OR(F439=2016,OR(F439=2020,OR(F439=2024,OR(F439=2028,F439=2032)))))),AND(E439="Feb",OR(F439=2036,OR(F439=2040,F439=2044)))),29,VLOOKUP(E439,Lookup!$B$2:$C$13,2,FALSE))</f>
        <v>30</v>
      </c>
      <c r="AF439" s="495">
        <f t="shared" si="29"/>
        <v>0</v>
      </c>
      <c r="AG439" s="496"/>
      <c r="AI439" s="229">
        <f t="shared" si="34"/>
        <v>30</v>
      </c>
    </row>
    <row r="440" spans="2:35" s="212" customFormat="1" ht="12.75" hidden="1">
      <c r="B440" s="211"/>
      <c r="D440" s="228">
        <f t="shared" si="32"/>
        <v>30</v>
      </c>
      <c r="E440" s="217" t="str">
        <f>IF(E439="","",VLOOKUP(E439,Lookup!$A$2:$B$13,2,FALSE))</f>
        <v>Oct</v>
      </c>
      <c r="F440" s="218">
        <f t="shared" si="33"/>
        <v>1929</v>
      </c>
      <c r="G440" s="249"/>
      <c r="H440" s="249"/>
      <c r="I440" s="249"/>
      <c r="J440" s="249"/>
      <c r="K440" s="249"/>
      <c r="L440" s="249"/>
      <c r="M440" s="249"/>
      <c r="N440" s="249"/>
      <c r="O440" s="249"/>
      <c r="P440" s="249"/>
      <c r="Q440" s="252"/>
      <c r="R440" s="252"/>
      <c r="S440" s="252"/>
      <c r="T440" s="252"/>
      <c r="U440" s="252"/>
      <c r="V440" s="252"/>
      <c r="W440" s="252"/>
      <c r="X440" s="252"/>
      <c r="Y440" s="252"/>
      <c r="Z440" s="252"/>
      <c r="AA440" s="252"/>
      <c r="AB440" s="252"/>
      <c r="AC440" s="252"/>
      <c r="AD440" s="252"/>
      <c r="AE440" s="229">
        <f>IF(OR(AND(E440="Feb",OR(F440=2012,OR(F440=2016,OR(F440=2020,OR(F440=2024,OR(F440=2028,F440=2032)))))),AND(E440="Feb",OR(F440=2036,OR(F440=2040,F440=2044)))),29,VLOOKUP(E440,Lookup!$B$2:$C$13,2,FALSE))</f>
        <v>31</v>
      </c>
      <c r="AF440" s="495">
        <f t="shared" si="29"/>
        <v>0</v>
      </c>
      <c r="AG440" s="496"/>
      <c r="AI440" s="229">
        <f t="shared" si="34"/>
        <v>30</v>
      </c>
    </row>
    <row r="441" spans="2:35" s="212" customFormat="1" ht="12.75" hidden="1">
      <c r="B441" s="211"/>
      <c r="D441" s="228">
        <f t="shared" si="32"/>
        <v>30</v>
      </c>
      <c r="E441" s="217" t="str">
        <f>IF(E440="","",VLOOKUP(E440,Lookup!$A$2:$B$13,2,FALSE))</f>
        <v>Nov</v>
      </c>
      <c r="F441" s="218">
        <f t="shared" si="33"/>
        <v>1929</v>
      </c>
      <c r="G441" s="249"/>
      <c r="H441" s="249"/>
      <c r="I441" s="249"/>
      <c r="J441" s="249"/>
      <c r="K441" s="249"/>
      <c r="L441" s="249"/>
      <c r="M441" s="249"/>
      <c r="N441" s="249"/>
      <c r="O441" s="249"/>
      <c r="P441" s="249"/>
      <c r="Q441" s="252"/>
      <c r="R441" s="252"/>
      <c r="S441" s="252"/>
      <c r="T441" s="252"/>
      <c r="U441" s="252"/>
      <c r="V441" s="252"/>
      <c r="W441" s="252"/>
      <c r="X441" s="252"/>
      <c r="Y441" s="252"/>
      <c r="Z441" s="252"/>
      <c r="AA441" s="252"/>
      <c r="AB441" s="252"/>
      <c r="AC441" s="252"/>
      <c r="AD441" s="252"/>
      <c r="AE441" s="229">
        <f>IF(OR(AND(E441="Feb",OR(F441=2012,OR(F441=2016,OR(F441=2020,OR(F441=2024,OR(F441=2028,F441=2032)))))),AND(E441="Feb",OR(F441=2036,OR(F441=2040,F441=2044)))),29,VLOOKUP(E441,Lookup!$B$2:$C$13,2,FALSE))</f>
        <v>30</v>
      </c>
      <c r="AF441" s="495">
        <f t="shared" si="29"/>
        <v>0</v>
      </c>
      <c r="AG441" s="496"/>
      <c r="AI441" s="229">
        <f t="shared" si="34"/>
        <v>30</v>
      </c>
    </row>
    <row r="442" spans="2:35" s="212" customFormat="1" ht="12.75" hidden="1">
      <c r="B442" s="211"/>
      <c r="D442" s="228">
        <f t="shared" si="32"/>
        <v>30</v>
      </c>
      <c r="E442" s="217" t="str">
        <f>IF(E441="","",VLOOKUP(E441,Lookup!$A$2:$B$13,2,FALSE))</f>
        <v>Dec</v>
      </c>
      <c r="F442" s="218">
        <f t="shared" si="33"/>
        <v>1929</v>
      </c>
      <c r="G442" s="249"/>
      <c r="H442" s="249"/>
      <c r="I442" s="249"/>
      <c r="J442" s="249"/>
      <c r="K442" s="249"/>
      <c r="L442" s="249"/>
      <c r="M442" s="249"/>
      <c r="N442" s="249"/>
      <c r="O442" s="249"/>
      <c r="P442" s="249"/>
      <c r="Q442" s="252"/>
      <c r="R442" s="252"/>
      <c r="S442" s="252"/>
      <c r="T442" s="252"/>
      <c r="U442" s="252"/>
      <c r="V442" s="252"/>
      <c r="W442" s="252"/>
      <c r="X442" s="252"/>
      <c r="Y442" s="252"/>
      <c r="Z442" s="252"/>
      <c r="AA442" s="252"/>
      <c r="AB442" s="252"/>
      <c r="AC442" s="252"/>
      <c r="AD442" s="252"/>
      <c r="AE442" s="229">
        <f>IF(OR(AND(E442="Feb",OR(F442=2012,OR(F442=2016,OR(F442=2020,OR(F442=2024,OR(F442=2028,F442=2032)))))),AND(E442="Feb",OR(F442=2036,OR(F442=2040,F442=2044)))),29,VLOOKUP(E442,Lookup!$B$2:$C$13,2,FALSE))</f>
        <v>31</v>
      </c>
      <c r="AF442" s="495">
        <f t="shared" si="29"/>
        <v>0</v>
      </c>
      <c r="AG442" s="496"/>
      <c r="AI442" s="229">
        <f t="shared" si="34"/>
        <v>30</v>
      </c>
    </row>
    <row r="443" spans="2:33" ht="14.25" hidden="1">
      <c r="B443" s="211"/>
      <c r="D443" s="236"/>
      <c r="E443" s="237"/>
      <c r="F443" s="237"/>
      <c r="G443" s="237"/>
      <c r="H443" s="237"/>
      <c r="I443" s="237"/>
      <c r="J443" s="237"/>
      <c r="K443" s="237"/>
      <c r="L443" s="237"/>
      <c r="M443" s="237"/>
      <c r="N443" s="237"/>
      <c r="O443" s="237"/>
      <c r="P443" s="237"/>
      <c r="Q443" s="237"/>
      <c r="AG443" s="167"/>
    </row>
    <row r="444" spans="2:33" ht="14.25">
      <c r="B444" s="211"/>
      <c r="AG444" s="200"/>
    </row>
    <row r="445" spans="2:33" s="191" customFormat="1" ht="45" customHeight="1">
      <c r="B445" s="211"/>
      <c r="C445" s="199"/>
      <c r="D445" s="236"/>
      <c r="E445" s="238"/>
      <c r="F445" s="238"/>
      <c r="G445" s="238"/>
      <c r="H445" s="506" t="s">
        <v>329</v>
      </c>
      <c r="I445" s="506"/>
      <c r="J445" s="506" t="s">
        <v>327</v>
      </c>
      <c r="K445" s="506"/>
      <c r="L445" s="506" t="s">
        <v>333</v>
      </c>
      <c r="M445" s="506"/>
      <c r="N445" s="239"/>
      <c r="O445" s="239"/>
      <c r="P445" s="239"/>
      <c r="Q445" s="506" t="s">
        <v>329</v>
      </c>
      <c r="R445" s="506"/>
      <c r="S445" s="506" t="s">
        <v>327</v>
      </c>
      <c r="T445" s="506"/>
      <c r="U445" s="506" t="s">
        <v>333</v>
      </c>
      <c r="V445" s="506"/>
      <c r="W445" s="239"/>
      <c r="X445" s="239"/>
      <c r="Y445" s="239"/>
      <c r="Z445" s="239"/>
      <c r="AA445" s="506" t="s">
        <v>329</v>
      </c>
      <c r="AB445" s="506"/>
      <c r="AC445" s="534" t="s">
        <v>327</v>
      </c>
      <c r="AD445" s="534"/>
      <c r="AE445" s="506" t="s">
        <v>333</v>
      </c>
      <c r="AF445" s="506"/>
      <c r="AG445" s="200"/>
    </row>
    <row r="446" spans="2:33" ht="14.25">
      <c r="B446" s="165"/>
      <c r="G446" s="196" t="s">
        <v>2</v>
      </c>
      <c r="H446" s="535">
        <f>SUM(AF83:AG94)</f>
        <v>0</v>
      </c>
      <c r="I446" s="535"/>
      <c r="J446" s="537" t="str">
        <f>IF(ROUND(H446,0)&lt;&gt;ROUND(G50,0),"NO","YES")</f>
        <v>YES</v>
      </c>
      <c r="K446" s="538"/>
      <c r="L446" s="539" t="e">
        <f>+H446/($L$45*24*SUM(AE83:AE94)/1000)</f>
        <v>#DIV/0!</v>
      </c>
      <c r="M446" s="539"/>
      <c r="P446" s="196" t="s">
        <v>3</v>
      </c>
      <c r="Q446" s="535">
        <f>SUM(AF203:AG214)</f>
        <v>0</v>
      </c>
      <c r="R446" s="535"/>
      <c r="S446" s="537" t="str">
        <f>IF(ROUND(Q446,0)&lt;&gt;ROUND(L50,0),"NO","YES")</f>
        <v>YES</v>
      </c>
      <c r="T446" s="538"/>
      <c r="U446" s="539" t="e">
        <f>+Q446/($L$45*24*SUM(AE203:AE214)/1000)</f>
        <v>#DIV/0!</v>
      </c>
      <c r="V446" s="539"/>
      <c r="Z446" s="196" t="s">
        <v>4</v>
      </c>
      <c r="AA446" s="535">
        <f>SUM(AF323:AG334)</f>
        <v>0</v>
      </c>
      <c r="AB446" s="536"/>
      <c r="AC446" s="499" t="str">
        <f>IF(ROUND(AA446,0)&lt;&gt;ROUND(Q50,0),"NO","YES")</f>
        <v>YES</v>
      </c>
      <c r="AD446" s="499"/>
      <c r="AE446" s="540" t="e">
        <f>+AA446/($L$45*24*SUM(AE323:AE334)/1000)</f>
        <v>#DIV/0!</v>
      </c>
      <c r="AF446" s="539"/>
      <c r="AG446" s="167"/>
    </row>
    <row r="447" spans="2:33" ht="14.25">
      <c r="B447" s="165"/>
      <c r="G447" s="196">
        <v>2</v>
      </c>
      <c r="H447" s="535">
        <f>SUM(AF95:AG106)</f>
        <v>0</v>
      </c>
      <c r="I447" s="535"/>
      <c r="J447" s="537" t="str">
        <f aca="true" t="shared" si="35" ref="J447:J455">IF(ROUND(H447,0)&lt;&gt;ROUND(G51,0),"NO","YES")</f>
        <v>YES</v>
      </c>
      <c r="K447" s="538"/>
      <c r="L447" s="539" t="e">
        <f>+H447/($L$45*24*SUM(AE95:AE106)/1000)</f>
        <v>#DIV/0!</v>
      </c>
      <c r="M447" s="539"/>
      <c r="P447" s="196">
        <v>12</v>
      </c>
      <c r="Q447" s="535">
        <f>SUM(AF215:AG226)</f>
        <v>0</v>
      </c>
      <c r="R447" s="535"/>
      <c r="S447" s="537" t="str">
        <f aca="true" t="shared" si="36" ref="S447:S455">IF(ROUND(Q447,0)&lt;&gt;ROUND(L51,0),"NO","YES")</f>
        <v>YES</v>
      </c>
      <c r="T447" s="538"/>
      <c r="U447" s="539" t="e">
        <f>+Q447/($L$45*24*SUM(AE215:AE226)/1000)</f>
        <v>#DIV/0!</v>
      </c>
      <c r="V447" s="539"/>
      <c r="Z447" s="196">
        <v>22</v>
      </c>
      <c r="AA447" s="535">
        <f>SUM(AF335:AG346)</f>
        <v>0</v>
      </c>
      <c r="AB447" s="536"/>
      <c r="AC447" s="499" t="str">
        <f aca="true" t="shared" si="37" ref="AC447:AC455">IF(ROUND(AA447,0)&lt;&gt;ROUND(Q51,0),"NO","YES")</f>
        <v>YES</v>
      </c>
      <c r="AD447" s="499"/>
      <c r="AE447" s="540" t="e">
        <f>+AA447/($L$45*24*SUM(AE335:AE346)/1000)</f>
        <v>#DIV/0!</v>
      </c>
      <c r="AF447" s="539"/>
      <c r="AG447" s="167"/>
    </row>
    <row r="448" spans="2:33" ht="14.25">
      <c r="B448" s="165"/>
      <c r="G448" s="196">
        <v>3</v>
      </c>
      <c r="H448" s="535">
        <f>SUM(AF107:AG118)</f>
        <v>0</v>
      </c>
      <c r="I448" s="535"/>
      <c r="J448" s="537" t="str">
        <f t="shared" si="35"/>
        <v>YES</v>
      </c>
      <c r="K448" s="538"/>
      <c r="L448" s="539" t="e">
        <f>+H448/($L$45*24*SUM(AE107:AE118)/1000)</f>
        <v>#DIV/0!</v>
      </c>
      <c r="M448" s="539"/>
      <c r="P448" s="196">
        <v>13</v>
      </c>
      <c r="Q448" s="535">
        <f>SUM(AF227:AG238)</f>
        <v>0</v>
      </c>
      <c r="R448" s="535"/>
      <c r="S448" s="537" t="str">
        <f t="shared" si="36"/>
        <v>YES</v>
      </c>
      <c r="T448" s="538"/>
      <c r="U448" s="539" t="e">
        <f>+Q448/($L$45*24*SUM(AE227:AE238)/1000)</f>
        <v>#DIV/0!</v>
      </c>
      <c r="V448" s="539"/>
      <c r="Z448" s="196">
        <v>23</v>
      </c>
      <c r="AA448" s="535">
        <f>SUM(AF347:AG358)</f>
        <v>0</v>
      </c>
      <c r="AB448" s="536"/>
      <c r="AC448" s="499" t="str">
        <f t="shared" si="37"/>
        <v>YES</v>
      </c>
      <c r="AD448" s="499"/>
      <c r="AE448" s="540" t="e">
        <f>+AA448/($L$45*24*SUM(AE347:AE358)/1000)</f>
        <v>#DIV/0!</v>
      </c>
      <c r="AF448" s="539"/>
      <c r="AG448" s="167"/>
    </row>
    <row r="449" spans="2:33" ht="14.25">
      <c r="B449" s="165"/>
      <c r="G449" s="196">
        <v>4</v>
      </c>
      <c r="H449" s="535">
        <f>SUM(AF119:AG130)</f>
        <v>0</v>
      </c>
      <c r="I449" s="535"/>
      <c r="J449" s="537" t="str">
        <f t="shared" si="35"/>
        <v>YES</v>
      </c>
      <c r="K449" s="538"/>
      <c r="L449" s="539" t="e">
        <f>+H449/($L$45*24*SUM(AE119:AE130)/1000)</f>
        <v>#DIV/0!</v>
      </c>
      <c r="M449" s="539"/>
      <c r="P449" s="196">
        <v>14</v>
      </c>
      <c r="Q449" s="535">
        <f>SUM(AF239:AG250)</f>
        <v>0</v>
      </c>
      <c r="R449" s="535"/>
      <c r="S449" s="537" t="str">
        <f t="shared" si="36"/>
        <v>YES</v>
      </c>
      <c r="T449" s="538"/>
      <c r="U449" s="539" t="e">
        <f>+Q449/($L$45*24*SUM(AE239:AE250)/1000)</f>
        <v>#DIV/0!</v>
      </c>
      <c r="V449" s="539"/>
      <c r="Z449" s="196">
        <v>24</v>
      </c>
      <c r="AA449" s="535">
        <f>SUM(AF359:AG370)</f>
        <v>0</v>
      </c>
      <c r="AB449" s="536"/>
      <c r="AC449" s="499" t="str">
        <f t="shared" si="37"/>
        <v>YES</v>
      </c>
      <c r="AD449" s="499"/>
      <c r="AE449" s="540" t="e">
        <f>+AA449/($L$45*24*SUM(AE359:AE370)/1000)</f>
        <v>#DIV/0!</v>
      </c>
      <c r="AF449" s="539"/>
      <c r="AG449" s="167"/>
    </row>
    <row r="450" spans="2:33" ht="14.25">
      <c r="B450" s="165"/>
      <c r="G450" s="196">
        <v>5</v>
      </c>
      <c r="H450" s="535">
        <f>SUM(AF131:AG142)</f>
        <v>0</v>
      </c>
      <c r="I450" s="535"/>
      <c r="J450" s="537" t="str">
        <f t="shared" si="35"/>
        <v>YES</v>
      </c>
      <c r="K450" s="538"/>
      <c r="L450" s="539" t="e">
        <f>+H450/($L$45*24*SUM(AE131:AE142)/1000)</f>
        <v>#DIV/0!</v>
      </c>
      <c r="M450" s="539"/>
      <c r="P450" s="196">
        <v>15</v>
      </c>
      <c r="Q450" s="535">
        <f>SUM(AF251:AG262)</f>
        <v>0</v>
      </c>
      <c r="R450" s="535"/>
      <c r="S450" s="537" t="str">
        <f t="shared" si="36"/>
        <v>YES</v>
      </c>
      <c r="T450" s="538"/>
      <c r="U450" s="539" t="e">
        <f>+Q450/($L$45*24*SUM(AE251:AE262)/1000)</f>
        <v>#DIV/0!</v>
      </c>
      <c r="V450" s="539"/>
      <c r="Z450" s="196">
        <v>25</v>
      </c>
      <c r="AA450" s="535">
        <f>SUM(AF371:AG382)</f>
        <v>0</v>
      </c>
      <c r="AB450" s="536"/>
      <c r="AC450" s="499" t="str">
        <f t="shared" si="37"/>
        <v>YES</v>
      </c>
      <c r="AD450" s="499"/>
      <c r="AE450" s="540" t="e">
        <f>+AA450/($L$45*24*SUM(AE371:AE382)/1000)</f>
        <v>#DIV/0!</v>
      </c>
      <c r="AF450" s="539"/>
      <c r="AG450" s="167"/>
    </row>
    <row r="451" spans="2:33" ht="14.25">
      <c r="B451" s="165"/>
      <c r="G451" s="196">
        <v>6</v>
      </c>
      <c r="H451" s="535">
        <f>SUM(AF143:AG154)</f>
        <v>0</v>
      </c>
      <c r="I451" s="535"/>
      <c r="J451" s="537" t="str">
        <f t="shared" si="35"/>
        <v>YES</v>
      </c>
      <c r="K451" s="538"/>
      <c r="L451" s="539" t="e">
        <f>+H451/($L$45*24*SUM(AE143:AE154)/1000)</f>
        <v>#DIV/0!</v>
      </c>
      <c r="M451" s="539"/>
      <c r="P451" s="196">
        <v>16</v>
      </c>
      <c r="Q451" s="535">
        <f>SUM(AF263:AG274)</f>
        <v>0</v>
      </c>
      <c r="R451" s="535"/>
      <c r="S451" s="537" t="str">
        <f t="shared" si="36"/>
        <v>YES</v>
      </c>
      <c r="T451" s="538"/>
      <c r="U451" s="539" t="e">
        <f>+Q451/($L$45*24*SUM(AE263:AE274)/1000)</f>
        <v>#DIV/0!</v>
      </c>
      <c r="V451" s="539"/>
      <c r="Z451" s="196">
        <v>26</v>
      </c>
      <c r="AA451" s="535">
        <f>SUM(AF383:AG394)</f>
        <v>0</v>
      </c>
      <c r="AB451" s="536"/>
      <c r="AC451" s="499" t="str">
        <f t="shared" si="37"/>
        <v>YES</v>
      </c>
      <c r="AD451" s="499"/>
      <c r="AE451" s="540" t="e">
        <f>+AA451/($L$45*24*SUM(AE383:AE394)/1000)</f>
        <v>#DIV/0!</v>
      </c>
      <c r="AF451" s="539"/>
      <c r="AG451" s="167"/>
    </row>
    <row r="452" spans="2:33" ht="14.25">
      <c r="B452" s="165"/>
      <c r="G452" s="196">
        <v>7</v>
      </c>
      <c r="H452" s="535">
        <f>SUM(AF155:AG166)</f>
        <v>0</v>
      </c>
      <c r="I452" s="535"/>
      <c r="J452" s="537" t="str">
        <f t="shared" si="35"/>
        <v>YES</v>
      </c>
      <c r="K452" s="538"/>
      <c r="L452" s="539" t="e">
        <f>+H452/($L$45*24*SUM(AE155:AE166)/1000)</f>
        <v>#DIV/0!</v>
      </c>
      <c r="M452" s="539"/>
      <c r="P452" s="196">
        <v>17</v>
      </c>
      <c r="Q452" s="535">
        <f>SUM(AF275:AG286)</f>
        <v>0</v>
      </c>
      <c r="R452" s="535"/>
      <c r="S452" s="537" t="str">
        <f t="shared" si="36"/>
        <v>YES</v>
      </c>
      <c r="T452" s="538"/>
      <c r="U452" s="539" t="e">
        <f>+Q452/($L$45*24*SUM(AE275:AE286)/1000)</f>
        <v>#DIV/0!</v>
      </c>
      <c r="V452" s="539"/>
      <c r="Z452" s="196">
        <v>27</v>
      </c>
      <c r="AA452" s="535">
        <f>SUM(AF395:AG406)</f>
        <v>0</v>
      </c>
      <c r="AB452" s="536"/>
      <c r="AC452" s="499" t="str">
        <f t="shared" si="37"/>
        <v>YES</v>
      </c>
      <c r="AD452" s="499"/>
      <c r="AE452" s="540" t="e">
        <f>+AA452/($L$45*24*SUM(AE395:AE406)/1000)</f>
        <v>#DIV/0!</v>
      </c>
      <c r="AF452" s="539"/>
      <c r="AG452" s="167"/>
    </row>
    <row r="453" spans="2:33" ht="14.25">
      <c r="B453" s="165"/>
      <c r="G453" s="196">
        <v>8</v>
      </c>
      <c r="H453" s="535">
        <f>SUM(AF167:AG178)</f>
        <v>0</v>
      </c>
      <c r="I453" s="535"/>
      <c r="J453" s="537" t="str">
        <f t="shared" si="35"/>
        <v>YES</v>
      </c>
      <c r="K453" s="538"/>
      <c r="L453" s="539" t="e">
        <f>+H453/($L$45*24*SUM(AE167:AE178)/1000)</f>
        <v>#DIV/0!</v>
      </c>
      <c r="M453" s="539"/>
      <c r="P453" s="196">
        <v>18</v>
      </c>
      <c r="Q453" s="535">
        <f>SUM(AF287:AG298)</f>
        <v>0</v>
      </c>
      <c r="R453" s="535"/>
      <c r="S453" s="537" t="str">
        <f t="shared" si="36"/>
        <v>YES</v>
      </c>
      <c r="T453" s="538"/>
      <c r="U453" s="539" t="e">
        <f>+Q453/($L$45*24*SUM(AE287:AE298)/1000)</f>
        <v>#DIV/0!</v>
      </c>
      <c r="V453" s="539"/>
      <c r="Z453" s="196">
        <v>28</v>
      </c>
      <c r="AA453" s="535">
        <f>SUM(AF407:AG418)</f>
        <v>0</v>
      </c>
      <c r="AB453" s="536"/>
      <c r="AC453" s="499" t="str">
        <f t="shared" si="37"/>
        <v>YES</v>
      </c>
      <c r="AD453" s="499"/>
      <c r="AE453" s="540" t="e">
        <f>+AA453/($L$45*24*SUM(AE407:AE418)/1000)</f>
        <v>#DIV/0!</v>
      </c>
      <c r="AF453" s="539"/>
      <c r="AG453" s="167"/>
    </row>
    <row r="454" spans="2:33" ht="14.25">
      <c r="B454" s="165"/>
      <c r="G454" s="196">
        <v>9</v>
      </c>
      <c r="H454" s="535">
        <f>SUM(AF179:AG190)</f>
        <v>0</v>
      </c>
      <c r="I454" s="535"/>
      <c r="J454" s="537" t="str">
        <f t="shared" si="35"/>
        <v>YES</v>
      </c>
      <c r="K454" s="538"/>
      <c r="L454" s="539" t="e">
        <f>+H454/($L$45*24*SUM(AE179:AE190)/1000)</f>
        <v>#DIV/0!</v>
      </c>
      <c r="M454" s="539"/>
      <c r="P454" s="196">
        <v>19</v>
      </c>
      <c r="Q454" s="535">
        <f>SUM(AF299:AG310)</f>
        <v>0</v>
      </c>
      <c r="R454" s="535"/>
      <c r="S454" s="537" t="str">
        <f t="shared" si="36"/>
        <v>YES</v>
      </c>
      <c r="T454" s="538"/>
      <c r="U454" s="539" t="e">
        <f>+Q454/($L$45*24*SUM(AE299:AE310)/1000)</f>
        <v>#DIV/0!</v>
      </c>
      <c r="V454" s="539"/>
      <c r="Z454" s="196">
        <v>29</v>
      </c>
      <c r="AA454" s="535">
        <f>SUM(AF419:AG430)</f>
        <v>0</v>
      </c>
      <c r="AB454" s="536"/>
      <c r="AC454" s="499" t="str">
        <f t="shared" si="37"/>
        <v>YES</v>
      </c>
      <c r="AD454" s="499"/>
      <c r="AE454" s="540" t="e">
        <f>+AA454/($L$45*24*SUM(AE419:AE430)/1000)</f>
        <v>#DIV/0!</v>
      </c>
      <c r="AF454" s="539"/>
      <c r="AG454" s="167"/>
    </row>
    <row r="455" spans="2:33" ht="14.25">
      <c r="B455" s="165"/>
      <c r="G455" s="196">
        <v>10</v>
      </c>
      <c r="H455" s="535">
        <f>SUM(AF191:AG202)</f>
        <v>0</v>
      </c>
      <c r="I455" s="535"/>
      <c r="J455" s="537" t="str">
        <f t="shared" si="35"/>
        <v>YES</v>
      </c>
      <c r="K455" s="538"/>
      <c r="L455" s="539" t="e">
        <f>+H455/($L$45*24*SUM(AE191:AE202)/1000)</f>
        <v>#DIV/0!</v>
      </c>
      <c r="M455" s="539"/>
      <c r="P455" s="196">
        <v>20</v>
      </c>
      <c r="Q455" s="535">
        <f>SUM(AF311:AG322)</f>
        <v>0</v>
      </c>
      <c r="R455" s="535"/>
      <c r="S455" s="537" t="str">
        <f t="shared" si="36"/>
        <v>YES</v>
      </c>
      <c r="T455" s="538"/>
      <c r="U455" s="539" t="e">
        <f>+Q455/($L$45*24*SUM(AE311:AE322)/1000)</f>
        <v>#DIV/0!</v>
      </c>
      <c r="V455" s="539"/>
      <c r="Z455" s="196">
        <v>30</v>
      </c>
      <c r="AA455" s="535">
        <f>SUM(AF431:AG442)</f>
        <v>0</v>
      </c>
      <c r="AB455" s="536"/>
      <c r="AC455" s="499" t="str">
        <f t="shared" si="37"/>
        <v>YES</v>
      </c>
      <c r="AD455" s="499"/>
      <c r="AE455" s="540" t="e">
        <f>+AA455/($L$45*24*SUM(AE431:AE442)/1000)</f>
        <v>#DIV/0!</v>
      </c>
      <c r="AF455" s="539"/>
      <c r="AG455" s="167"/>
    </row>
    <row r="456" spans="2:33" ht="14.25">
      <c r="B456" s="165"/>
      <c r="G456" s="196"/>
      <c r="H456" s="240"/>
      <c r="I456" s="240"/>
      <c r="J456" s="178"/>
      <c r="K456" s="178"/>
      <c r="L456" s="241"/>
      <c r="M456" s="241"/>
      <c r="P456" s="196"/>
      <c r="Q456" s="240"/>
      <c r="R456" s="240"/>
      <c r="S456" s="178"/>
      <c r="T456" s="178"/>
      <c r="U456" s="241"/>
      <c r="V456" s="241"/>
      <c r="Z456" s="196"/>
      <c r="AA456" s="240"/>
      <c r="AB456" s="240"/>
      <c r="AC456" s="178"/>
      <c r="AD456" s="178"/>
      <c r="AE456" s="241"/>
      <c r="AF456" s="241"/>
      <c r="AG456" s="167"/>
    </row>
    <row r="457" spans="2:33" ht="14.25">
      <c r="B457" s="165"/>
      <c r="D457" s="236"/>
      <c r="E457" s="237"/>
      <c r="F457" s="237"/>
      <c r="G457" s="237"/>
      <c r="H457" s="237"/>
      <c r="I457" s="237"/>
      <c r="J457" s="237"/>
      <c r="K457" s="237"/>
      <c r="L457" s="237"/>
      <c r="M457" s="237"/>
      <c r="N457" s="237"/>
      <c r="O457" s="237"/>
      <c r="P457" s="237"/>
      <c r="Q457" s="237"/>
      <c r="R457" s="237"/>
      <c r="S457" s="237"/>
      <c r="T457" s="160"/>
      <c r="U457" s="141"/>
      <c r="V457" s="141"/>
      <c r="AG457" s="167"/>
    </row>
    <row r="458" spans="2:33" ht="16.5" thickBot="1">
      <c r="B458" s="175" t="s">
        <v>239</v>
      </c>
      <c r="C458" s="176"/>
      <c r="D458" s="170" t="s">
        <v>303</v>
      </c>
      <c r="E458" s="170"/>
      <c r="F458" s="170"/>
      <c r="G458" s="170"/>
      <c r="H458" s="170"/>
      <c r="I458" s="170"/>
      <c r="J458" s="170"/>
      <c r="K458" s="170"/>
      <c r="L458" s="170"/>
      <c r="M458" s="170"/>
      <c r="N458" s="170"/>
      <c r="O458" s="170"/>
      <c r="P458" s="170"/>
      <c r="Q458" s="170"/>
      <c r="R458" s="170"/>
      <c r="S458" s="172"/>
      <c r="AG458" s="167"/>
    </row>
    <row r="459" spans="2:33" s="191" customFormat="1" ht="14.25">
      <c r="B459" s="198"/>
      <c r="C459" s="199"/>
      <c r="D459" s="242" t="s">
        <v>240</v>
      </c>
      <c r="AG459" s="200"/>
    </row>
    <row r="460" spans="2:33" s="191" customFormat="1" ht="14.25">
      <c r="B460" s="198"/>
      <c r="C460" s="199"/>
      <c r="D460" s="160"/>
      <c r="AG460" s="200"/>
    </row>
    <row r="461" spans="2:33" s="191" customFormat="1" ht="14.25">
      <c r="B461" s="198"/>
      <c r="C461" s="199"/>
      <c r="D461" s="160"/>
      <c r="AG461" s="200"/>
    </row>
    <row r="462" spans="2:33" ht="14.25">
      <c r="B462" s="165"/>
      <c r="D462" s="201"/>
      <c r="AG462" s="167"/>
    </row>
    <row r="463" spans="2:33" ht="15" thickBot="1">
      <c r="B463" s="165"/>
      <c r="AG463" s="167"/>
    </row>
    <row r="464" spans="2:33" ht="14.25">
      <c r="B464" s="165"/>
      <c r="G464" s="202" t="s">
        <v>322</v>
      </c>
      <c r="H464" s="183"/>
      <c r="I464" s="183"/>
      <c r="J464" s="183"/>
      <c r="K464" s="183"/>
      <c r="L464" s="183"/>
      <c r="M464" s="183"/>
      <c r="N464" s="183"/>
      <c r="O464" s="183"/>
      <c r="P464" s="183"/>
      <c r="Q464" s="183"/>
      <c r="R464" s="183"/>
      <c r="S464" s="183"/>
      <c r="T464" s="142"/>
      <c r="U464" s="183"/>
      <c r="V464" s="183"/>
      <c r="W464" s="183"/>
      <c r="X464" s="183"/>
      <c r="Y464" s="183"/>
      <c r="Z464" s="183"/>
      <c r="AA464" s="183"/>
      <c r="AB464" s="183"/>
      <c r="AC464" s="183"/>
      <c r="AD464" s="203"/>
      <c r="AG464" s="167"/>
    </row>
    <row r="465" spans="2:35" s="210" customFormat="1" ht="26.25" customHeight="1" thickBot="1">
      <c r="B465" s="204"/>
      <c r="C465" s="205"/>
      <c r="D465" s="206" t="s">
        <v>326</v>
      </c>
      <c r="E465" s="207" t="s">
        <v>323</v>
      </c>
      <c r="F465" s="207" t="s">
        <v>324</v>
      </c>
      <c r="G465" s="208">
        <v>0</v>
      </c>
      <c r="H465" s="207">
        <v>1</v>
      </c>
      <c r="I465" s="207">
        <v>2</v>
      </c>
      <c r="J465" s="207">
        <v>3</v>
      </c>
      <c r="K465" s="207">
        <v>4</v>
      </c>
      <c r="L465" s="207">
        <v>5</v>
      </c>
      <c r="M465" s="207">
        <v>6</v>
      </c>
      <c r="N465" s="207">
        <v>7</v>
      </c>
      <c r="O465" s="207">
        <v>8</v>
      </c>
      <c r="P465" s="207">
        <v>9</v>
      </c>
      <c r="Q465" s="207">
        <v>10</v>
      </c>
      <c r="R465" s="207">
        <v>11</v>
      </c>
      <c r="S465" s="144">
        <v>12</v>
      </c>
      <c r="T465" s="207">
        <v>13</v>
      </c>
      <c r="U465" s="207">
        <v>14</v>
      </c>
      <c r="V465" s="207">
        <v>15</v>
      </c>
      <c r="W465" s="207">
        <v>16</v>
      </c>
      <c r="X465" s="207">
        <v>17</v>
      </c>
      <c r="Y465" s="207">
        <v>18</v>
      </c>
      <c r="Z465" s="207">
        <v>19</v>
      </c>
      <c r="AA465" s="207">
        <v>20</v>
      </c>
      <c r="AB465" s="207">
        <v>21</v>
      </c>
      <c r="AC465" s="207">
        <v>22</v>
      </c>
      <c r="AD465" s="209">
        <v>23</v>
      </c>
      <c r="AE465" s="206" t="s">
        <v>325</v>
      </c>
      <c r="AF465" s="519" t="s">
        <v>302</v>
      </c>
      <c r="AG465" s="520"/>
      <c r="AI465" s="206" t="s">
        <v>326</v>
      </c>
    </row>
    <row r="466" spans="2:35" s="212" customFormat="1" ht="12.75">
      <c r="B466" s="211"/>
      <c r="D466" s="213">
        <v>1</v>
      </c>
      <c r="E466" s="214" t="str">
        <f>+E83</f>
        <v>Jan</v>
      </c>
      <c r="F466" s="214" t="str">
        <f>+F83</f>
        <v>1900</v>
      </c>
      <c r="G466" s="248"/>
      <c r="H466" s="248"/>
      <c r="I466" s="248"/>
      <c r="J466" s="248"/>
      <c r="K466" s="248"/>
      <c r="L466" s="248"/>
      <c r="M466" s="248"/>
      <c r="N466" s="248"/>
      <c r="O466" s="248"/>
      <c r="P466" s="248"/>
      <c r="Q466" s="251"/>
      <c r="R466" s="251"/>
      <c r="S466" s="251"/>
      <c r="T466" s="251"/>
      <c r="U466" s="251"/>
      <c r="V466" s="251"/>
      <c r="W466" s="251"/>
      <c r="X466" s="251"/>
      <c r="Y466" s="251"/>
      <c r="Z466" s="251"/>
      <c r="AA466" s="251"/>
      <c r="AB466" s="251"/>
      <c r="AC466" s="251"/>
      <c r="AD466" s="251"/>
      <c r="AE466" s="215">
        <f>IF(OR(AND(E466="Feb",OR(F466=2012,OR(F466=2016,OR(F466=2020,OR(F466=2024,OR(F466=2028,F466=2032)))))),AND(E466="Feb",OR(F466=2036,OR(F466=2040,F466=2044)))),29,VLOOKUP(E466,Lookup!$B$2:$C$13,2,FALSE))</f>
        <v>31</v>
      </c>
      <c r="AF466" s="528">
        <f aca="true" t="shared" si="38" ref="AF466:AF529">SUM(G466:AD466)*AE466</f>
        <v>0</v>
      </c>
      <c r="AG466" s="529"/>
      <c r="AI466" s="215">
        <f aca="true" t="shared" si="39" ref="AI466:AI497">+D466</f>
        <v>1</v>
      </c>
    </row>
    <row r="467" spans="2:35" s="212" customFormat="1" ht="12.75">
      <c r="B467" s="211"/>
      <c r="D467" s="216">
        <v>1</v>
      </c>
      <c r="E467" s="217" t="str">
        <f>IF(E466="","",VLOOKUP(E466,Lookup!$A$2:$B$13,2,FALSE))</f>
        <v>Feb</v>
      </c>
      <c r="F467" s="218" t="str">
        <f aca="true" t="shared" si="40" ref="F467:F530">IF(E466=0,"",IF(E466="Dec",F466+1,F466))</f>
        <v>1900</v>
      </c>
      <c r="G467" s="249"/>
      <c r="H467" s="249"/>
      <c r="I467" s="249"/>
      <c r="J467" s="249"/>
      <c r="K467" s="249"/>
      <c r="L467" s="249"/>
      <c r="M467" s="249"/>
      <c r="N467" s="249"/>
      <c r="O467" s="249"/>
      <c r="P467" s="249"/>
      <c r="Q467" s="252"/>
      <c r="R467" s="252"/>
      <c r="S467" s="252"/>
      <c r="T467" s="252"/>
      <c r="U467" s="252"/>
      <c r="V467" s="252"/>
      <c r="W467" s="252"/>
      <c r="X467" s="252"/>
      <c r="Y467" s="252"/>
      <c r="Z467" s="252"/>
      <c r="AA467" s="252"/>
      <c r="AB467" s="252"/>
      <c r="AC467" s="252"/>
      <c r="AD467" s="252"/>
      <c r="AE467" s="219">
        <f>IF(OR(AND(E467="Feb",OR(F467=2012,OR(F467=2016,OR(F467=2020,OR(F467=2024,OR(F467=2028,F467=2032)))))),AND(E467="Feb",OR(F467=2036,OR(F467=2040,F467=2044)))),29,VLOOKUP(E467,Lookup!$B$2:$C$13,2,FALSE))</f>
        <v>28</v>
      </c>
      <c r="AF467" s="495">
        <f t="shared" si="38"/>
        <v>0</v>
      </c>
      <c r="AG467" s="496"/>
      <c r="AI467" s="219">
        <f t="shared" si="39"/>
        <v>1</v>
      </c>
    </row>
    <row r="468" spans="2:35" s="212" customFormat="1" ht="12.75">
      <c r="B468" s="211"/>
      <c r="D468" s="216">
        <v>1</v>
      </c>
      <c r="E468" s="217" t="str">
        <f>IF(E467="","",VLOOKUP(E467,Lookup!$A$2:$B$13,2,FALSE))</f>
        <v>Mar</v>
      </c>
      <c r="F468" s="218" t="str">
        <f t="shared" si="40"/>
        <v>1900</v>
      </c>
      <c r="G468" s="249"/>
      <c r="H468" s="249"/>
      <c r="I468" s="249"/>
      <c r="J468" s="249"/>
      <c r="K468" s="249"/>
      <c r="L468" s="249"/>
      <c r="M468" s="249"/>
      <c r="N468" s="249"/>
      <c r="O468" s="249"/>
      <c r="P468" s="249"/>
      <c r="Q468" s="252"/>
      <c r="R468" s="252"/>
      <c r="S468" s="252"/>
      <c r="T468" s="252"/>
      <c r="U468" s="252"/>
      <c r="V468" s="252"/>
      <c r="W468" s="252"/>
      <c r="X468" s="252"/>
      <c r="Y468" s="252"/>
      <c r="Z468" s="252"/>
      <c r="AA468" s="252"/>
      <c r="AB468" s="252"/>
      <c r="AC468" s="252"/>
      <c r="AD468" s="252"/>
      <c r="AE468" s="219">
        <f>IF(OR(AND(E468="Feb",OR(F468=2012,OR(F468=2016,OR(F468=2020,OR(F468=2024,OR(F468=2028,F468=2032)))))),AND(E468="Feb",OR(F468=2036,OR(F468=2040,F468=2044)))),29,VLOOKUP(E468,Lookup!$B$2:$C$13,2,FALSE))</f>
        <v>31</v>
      </c>
      <c r="AF468" s="495">
        <f t="shared" si="38"/>
        <v>0</v>
      </c>
      <c r="AG468" s="496"/>
      <c r="AI468" s="219">
        <f t="shared" si="39"/>
        <v>1</v>
      </c>
    </row>
    <row r="469" spans="2:35" s="212" customFormat="1" ht="12.75">
      <c r="B469" s="211"/>
      <c r="D469" s="216">
        <v>1</v>
      </c>
      <c r="E469" s="217" t="str">
        <f>IF(E468="","",VLOOKUP(E468,Lookup!$A$2:$B$13,2,FALSE))</f>
        <v>Apr</v>
      </c>
      <c r="F469" s="218" t="str">
        <f t="shared" si="40"/>
        <v>1900</v>
      </c>
      <c r="G469" s="249"/>
      <c r="H469" s="249"/>
      <c r="I469" s="249"/>
      <c r="J469" s="249"/>
      <c r="K469" s="249"/>
      <c r="L469" s="249"/>
      <c r="M469" s="249"/>
      <c r="N469" s="249"/>
      <c r="O469" s="249"/>
      <c r="P469" s="249"/>
      <c r="Q469" s="252"/>
      <c r="R469" s="252"/>
      <c r="S469" s="252"/>
      <c r="T469" s="252"/>
      <c r="U469" s="252"/>
      <c r="V469" s="252"/>
      <c r="W469" s="252"/>
      <c r="X469" s="252"/>
      <c r="Y469" s="252"/>
      <c r="Z469" s="252"/>
      <c r="AA469" s="252"/>
      <c r="AB469" s="252"/>
      <c r="AC469" s="252"/>
      <c r="AD469" s="252"/>
      <c r="AE469" s="219">
        <f>IF(OR(AND(E469="Feb",OR(F469=2012,OR(F469=2016,OR(F469=2020,OR(F469=2024,OR(F469=2028,F469=2032)))))),AND(E469="Feb",OR(F469=2036,OR(F469=2040,F469=2044)))),29,VLOOKUP(E469,Lookup!$B$2:$C$13,2,FALSE))</f>
        <v>30</v>
      </c>
      <c r="AF469" s="495">
        <f t="shared" si="38"/>
        <v>0</v>
      </c>
      <c r="AG469" s="496"/>
      <c r="AI469" s="219">
        <f t="shared" si="39"/>
        <v>1</v>
      </c>
    </row>
    <row r="470" spans="2:35" s="212" customFormat="1" ht="12.75">
      <c r="B470" s="211"/>
      <c r="D470" s="216">
        <v>1</v>
      </c>
      <c r="E470" s="217" t="str">
        <f>IF(E469="","",VLOOKUP(E469,Lookup!$A$2:$B$13,2,FALSE))</f>
        <v>May</v>
      </c>
      <c r="F470" s="218" t="str">
        <f t="shared" si="40"/>
        <v>1900</v>
      </c>
      <c r="G470" s="249"/>
      <c r="H470" s="249"/>
      <c r="I470" s="249"/>
      <c r="J470" s="249"/>
      <c r="K470" s="249"/>
      <c r="L470" s="249"/>
      <c r="M470" s="249"/>
      <c r="N470" s="249"/>
      <c r="O470" s="249"/>
      <c r="P470" s="249"/>
      <c r="Q470" s="252"/>
      <c r="R470" s="252"/>
      <c r="S470" s="252"/>
      <c r="T470" s="252"/>
      <c r="U470" s="252"/>
      <c r="V470" s="252"/>
      <c r="W470" s="252"/>
      <c r="X470" s="252"/>
      <c r="Y470" s="252"/>
      <c r="Z470" s="252"/>
      <c r="AA470" s="252"/>
      <c r="AB470" s="252"/>
      <c r="AC470" s="252"/>
      <c r="AD470" s="252"/>
      <c r="AE470" s="219">
        <f>IF(OR(AND(E470="Feb",OR(F470=2012,OR(F470=2016,OR(F470=2020,OR(F470=2024,OR(F470=2028,F470=2032)))))),AND(E470="Feb",OR(F470=2036,OR(F470=2040,F470=2044)))),29,VLOOKUP(E470,Lookup!$B$2:$C$13,2,FALSE))</f>
        <v>31</v>
      </c>
      <c r="AF470" s="495">
        <f t="shared" si="38"/>
        <v>0</v>
      </c>
      <c r="AG470" s="496"/>
      <c r="AI470" s="219">
        <f t="shared" si="39"/>
        <v>1</v>
      </c>
    </row>
    <row r="471" spans="2:35" s="212" customFormat="1" ht="13.5" customHeight="1">
      <c r="B471" s="211"/>
      <c r="D471" s="216">
        <v>1</v>
      </c>
      <c r="E471" s="217" t="str">
        <f>IF(E470="","",VLOOKUP(E470,Lookup!$A$2:$B$13,2,FALSE))</f>
        <v>Jun</v>
      </c>
      <c r="F471" s="218" t="str">
        <f t="shared" si="40"/>
        <v>1900</v>
      </c>
      <c r="G471" s="249"/>
      <c r="H471" s="249"/>
      <c r="I471" s="249"/>
      <c r="J471" s="249"/>
      <c r="K471" s="249"/>
      <c r="L471" s="249"/>
      <c r="M471" s="249"/>
      <c r="N471" s="249"/>
      <c r="O471" s="249"/>
      <c r="P471" s="249"/>
      <c r="Q471" s="252"/>
      <c r="R471" s="252"/>
      <c r="S471" s="252"/>
      <c r="T471" s="252"/>
      <c r="U471" s="252"/>
      <c r="V471" s="252"/>
      <c r="W471" s="252"/>
      <c r="X471" s="252"/>
      <c r="Y471" s="252"/>
      <c r="Z471" s="252"/>
      <c r="AA471" s="252"/>
      <c r="AB471" s="252"/>
      <c r="AC471" s="252"/>
      <c r="AD471" s="252"/>
      <c r="AE471" s="219">
        <f>IF(OR(AND(E471="Feb",OR(F471=2012,OR(F471=2016,OR(F471=2020,OR(F471=2024,OR(F471=2028,F471=2032)))))),AND(E471="Feb",OR(F471=2036,OR(F471=2040,F471=2044)))),29,VLOOKUP(E471,Lookup!$B$2:$C$13,2,FALSE))</f>
        <v>30</v>
      </c>
      <c r="AF471" s="495">
        <f t="shared" si="38"/>
        <v>0</v>
      </c>
      <c r="AG471" s="496"/>
      <c r="AI471" s="219">
        <f t="shared" si="39"/>
        <v>1</v>
      </c>
    </row>
    <row r="472" spans="2:35" s="212" customFormat="1" ht="12.75">
      <c r="B472" s="211"/>
      <c r="D472" s="216">
        <v>1</v>
      </c>
      <c r="E472" s="217" t="str">
        <f>IF(E471="","",VLOOKUP(E471,Lookup!$A$2:$B$13,2,FALSE))</f>
        <v>Jul</v>
      </c>
      <c r="F472" s="218" t="str">
        <f t="shared" si="40"/>
        <v>1900</v>
      </c>
      <c r="G472" s="249"/>
      <c r="H472" s="249"/>
      <c r="I472" s="249"/>
      <c r="J472" s="249"/>
      <c r="K472" s="249"/>
      <c r="L472" s="249"/>
      <c r="M472" s="249"/>
      <c r="N472" s="249"/>
      <c r="O472" s="249"/>
      <c r="P472" s="249"/>
      <c r="Q472" s="252"/>
      <c r="R472" s="252"/>
      <c r="S472" s="252"/>
      <c r="T472" s="252"/>
      <c r="U472" s="252"/>
      <c r="V472" s="252"/>
      <c r="W472" s="252"/>
      <c r="X472" s="252"/>
      <c r="Y472" s="252"/>
      <c r="Z472" s="252"/>
      <c r="AA472" s="252"/>
      <c r="AB472" s="252"/>
      <c r="AC472" s="252"/>
      <c r="AD472" s="252"/>
      <c r="AE472" s="219">
        <f>IF(OR(AND(E472="Feb",OR(F472=2012,OR(F472=2016,OR(F472=2020,OR(F472=2024,OR(F472=2028,F472=2032)))))),AND(E472="Feb",OR(F472=2036,OR(F472=2040,F472=2044)))),29,VLOOKUP(E472,Lookup!$B$2:$C$13,2,FALSE))</f>
        <v>31</v>
      </c>
      <c r="AF472" s="495">
        <f t="shared" si="38"/>
        <v>0</v>
      </c>
      <c r="AG472" s="496"/>
      <c r="AI472" s="219">
        <f t="shared" si="39"/>
        <v>1</v>
      </c>
    </row>
    <row r="473" spans="2:35" s="212" customFormat="1" ht="12.75">
      <c r="B473" s="211"/>
      <c r="D473" s="216">
        <v>1</v>
      </c>
      <c r="E473" s="217" t="str">
        <f>IF(E472="","",VLOOKUP(E472,Lookup!$A$2:$B$13,2,FALSE))</f>
        <v>Aug</v>
      </c>
      <c r="F473" s="218" t="str">
        <f t="shared" si="40"/>
        <v>1900</v>
      </c>
      <c r="G473" s="249"/>
      <c r="H473" s="249"/>
      <c r="I473" s="249"/>
      <c r="J473" s="249"/>
      <c r="K473" s="249"/>
      <c r="L473" s="249"/>
      <c r="M473" s="249"/>
      <c r="N473" s="249"/>
      <c r="O473" s="249"/>
      <c r="P473" s="249"/>
      <c r="Q473" s="252"/>
      <c r="R473" s="252"/>
      <c r="S473" s="252"/>
      <c r="T473" s="252"/>
      <c r="U473" s="252"/>
      <c r="V473" s="252"/>
      <c r="W473" s="252"/>
      <c r="X473" s="252"/>
      <c r="Y473" s="252"/>
      <c r="Z473" s="252"/>
      <c r="AA473" s="252"/>
      <c r="AB473" s="252"/>
      <c r="AC473" s="252"/>
      <c r="AD473" s="252"/>
      <c r="AE473" s="219">
        <f>IF(OR(AND(E473="Feb",OR(F473=2012,OR(F473=2016,OR(F473=2020,OR(F473=2024,OR(F473=2028,F473=2032)))))),AND(E473="Feb",OR(F473=2036,OR(F473=2040,F473=2044)))),29,VLOOKUP(E473,Lookup!$B$2:$C$13,2,FALSE))</f>
        <v>31</v>
      </c>
      <c r="AF473" s="495">
        <f t="shared" si="38"/>
        <v>0</v>
      </c>
      <c r="AG473" s="496"/>
      <c r="AI473" s="219">
        <f t="shared" si="39"/>
        <v>1</v>
      </c>
    </row>
    <row r="474" spans="2:35" s="212" customFormat="1" ht="12.75">
      <c r="B474" s="211"/>
      <c r="D474" s="216">
        <v>1</v>
      </c>
      <c r="E474" s="217" t="str">
        <f>IF(E473="","",VLOOKUP(E473,Lookup!$A$2:$B$13,2,FALSE))</f>
        <v>Sep</v>
      </c>
      <c r="F474" s="218" t="str">
        <f t="shared" si="40"/>
        <v>1900</v>
      </c>
      <c r="G474" s="249"/>
      <c r="H474" s="249"/>
      <c r="I474" s="249"/>
      <c r="J474" s="249"/>
      <c r="K474" s="249"/>
      <c r="L474" s="249"/>
      <c r="M474" s="249"/>
      <c r="N474" s="249"/>
      <c r="O474" s="249"/>
      <c r="P474" s="249"/>
      <c r="Q474" s="252"/>
      <c r="R474" s="252"/>
      <c r="S474" s="252"/>
      <c r="T474" s="252"/>
      <c r="U474" s="252"/>
      <c r="V474" s="252"/>
      <c r="W474" s="252"/>
      <c r="X474" s="252"/>
      <c r="Y474" s="252"/>
      <c r="Z474" s="252"/>
      <c r="AA474" s="252"/>
      <c r="AB474" s="252"/>
      <c r="AC474" s="252"/>
      <c r="AD474" s="252"/>
      <c r="AE474" s="219">
        <f>IF(OR(AND(E474="Feb",OR(F474=2012,OR(F474=2016,OR(F474=2020,OR(F474=2024,OR(F474=2028,F474=2032)))))),AND(E474="Feb",OR(F474=2036,OR(F474=2040,F474=2044)))),29,VLOOKUP(E474,Lookup!$B$2:$C$13,2,FALSE))</f>
        <v>30</v>
      </c>
      <c r="AF474" s="495">
        <f t="shared" si="38"/>
        <v>0</v>
      </c>
      <c r="AG474" s="496"/>
      <c r="AI474" s="219">
        <f t="shared" si="39"/>
        <v>1</v>
      </c>
    </row>
    <row r="475" spans="2:35" s="212" customFormat="1" ht="12.75">
      <c r="B475" s="211"/>
      <c r="D475" s="216">
        <v>1</v>
      </c>
      <c r="E475" s="217" t="str">
        <f>IF(E474="","",VLOOKUP(E474,Lookup!$A$2:$B$13,2,FALSE))</f>
        <v>Oct</v>
      </c>
      <c r="F475" s="218" t="str">
        <f t="shared" si="40"/>
        <v>1900</v>
      </c>
      <c r="G475" s="249"/>
      <c r="H475" s="249"/>
      <c r="I475" s="249"/>
      <c r="J475" s="249"/>
      <c r="K475" s="249"/>
      <c r="L475" s="249"/>
      <c r="M475" s="249"/>
      <c r="N475" s="249"/>
      <c r="O475" s="249"/>
      <c r="P475" s="249"/>
      <c r="Q475" s="252"/>
      <c r="R475" s="252"/>
      <c r="S475" s="252"/>
      <c r="T475" s="252"/>
      <c r="U475" s="252"/>
      <c r="V475" s="252"/>
      <c r="W475" s="252"/>
      <c r="X475" s="252"/>
      <c r="Y475" s="252"/>
      <c r="Z475" s="252"/>
      <c r="AA475" s="252"/>
      <c r="AB475" s="252"/>
      <c r="AC475" s="252"/>
      <c r="AD475" s="252"/>
      <c r="AE475" s="219">
        <f>IF(OR(AND(E475="Feb",OR(F475=2012,OR(F475=2016,OR(F475=2020,OR(F475=2024,OR(F475=2028,F475=2032)))))),AND(E475="Feb",OR(F475=2036,OR(F475=2040,F475=2044)))),29,VLOOKUP(E475,Lookup!$B$2:$C$13,2,FALSE))</f>
        <v>31</v>
      </c>
      <c r="AF475" s="495">
        <f t="shared" si="38"/>
        <v>0</v>
      </c>
      <c r="AG475" s="496"/>
      <c r="AI475" s="219">
        <f t="shared" si="39"/>
        <v>1</v>
      </c>
    </row>
    <row r="476" spans="2:35" s="212" customFormat="1" ht="12.75">
      <c r="B476" s="211"/>
      <c r="D476" s="216">
        <v>1</v>
      </c>
      <c r="E476" s="217" t="str">
        <f>IF(E475="","",VLOOKUP(E475,Lookup!$A$2:$B$13,2,FALSE))</f>
        <v>Nov</v>
      </c>
      <c r="F476" s="218" t="str">
        <f t="shared" si="40"/>
        <v>1900</v>
      </c>
      <c r="G476" s="249"/>
      <c r="H476" s="249"/>
      <c r="I476" s="249"/>
      <c r="J476" s="249"/>
      <c r="K476" s="249"/>
      <c r="L476" s="249"/>
      <c r="M476" s="249"/>
      <c r="N476" s="249"/>
      <c r="O476" s="249"/>
      <c r="P476" s="249"/>
      <c r="Q476" s="252"/>
      <c r="R476" s="252"/>
      <c r="S476" s="252"/>
      <c r="T476" s="252"/>
      <c r="U476" s="252"/>
      <c r="V476" s="252"/>
      <c r="W476" s="252"/>
      <c r="X476" s="252"/>
      <c r="Y476" s="252"/>
      <c r="Z476" s="252"/>
      <c r="AA476" s="252"/>
      <c r="AB476" s="252"/>
      <c r="AC476" s="252"/>
      <c r="AD476" s="252"/>
      <c r="AE476" s="219">
        <f>IF(OR(AND(E476="Feb",OR(F476=2012,OR(F476=2016,OR(F476=2020,OR(F476=2024,OR(F476=2028,F476=2032)))))),AND(E476="Feb",OR(F476=2036,OR(F476=2040,F476=2044)))),29,VLOOKUP(E476,Lookup!$B$2:$C$13,2,FALSE))</f>
        <v>30</v>
      </c>
      <c r="AF476" s="495">
        <f t="shared" si="38"/>
        <v>0</v>
      </c>
      <c r="AG476" s="496"/>
      <c r="AI476" s="219">
        <f t="shared" si="39"/>
        <v>1</v>
      </c>
    </row>
    <row r="477" spans="2:35" s="212" customFormat="1" ht="13.5" thickBot="1">
      <c r="B477" s="211"/>
      <c r="D477" s="220">
        <v>1</v>
      </c>
      <c r="E477" s="221" t="str">
        <f>IF(E476="","",VLOOKUP(E476,Lookup!$A$2:$B$13,2,FALSE))</f>
        <v>Dec</v>
      </c>
      <c r="F477" s="222" t="str">
        <f t="shared" si="40"/>
        <v>1900</v>
      </c>
      <c r="G477" s="250"/>
      <c r="H477" s="250"/>
      <c r="I477" s="250"/>
      <c r="J477" s="250"/>
      <c r="K477" s="250"/>
      <c r="L477" s="250"/>
      <c r="M477" s="250"/>
      <c r="N477" s="250"/>
      <c r="O477" s="250"/>
      <c r="P477" s="250"/>
      <c r="Q477" s="253"/>
      <c r="R477" s="253"/>
      <c r="S477" s="253"/>
      <c r="T477" s="253"/>
      <c r="U477" s="253"/>
      <c r="V477" s="253"/>
      <c r="W477" s="253"/>
      <c r="X477" s="253"/>
      <c r="Y477" s="253"/>
      <c r="Z477" s="253"/>
      <c r="AA477" s="253"/>
      <c r="AB477" s="253"/>
      <c r="AC477" s="253"/>
      <c r="AD477" s="253"/>
      <c r="AE477" s="223">
        <f>IF(OR(AND(E477="Feb",OR(F477=2012,OR(F477=2016,OR(F477=2020,OR(F477=2024,OR(F477=2028,F477=2032)))))),AND(E477="Feb",OR(F477=2036,OR(F477=2040,F477=2044)))),29,VLOOKUP(E477,Lookup!$B$2:$C$13,2,FALSE))</f>
        <v>31</v>
      </c>
      <c r="AF477" s="522">
        <f t="shared" si="38"/>
        <v>0</v>
      </c>
      <c r="AG477" s="523"/>
      <c r="AI477" s="223">
        <f t="shared" si="39"/>
        <v>1</v>
      </c>
    </row>
    <row r="478" spans="2:35" s="212" customFormat="1" ht="12.75" hidden="1">
      <c r="B478" s="211"/>
      <c r="D478" s="224">
        <f>+D466+1</f>
        <v>2</v>
      </c>
      <c r="E478" s="225" t="str">
        <f>IF(E477="","",VLOOKUP(E477,Lookup!$A$2:$B$13,2,FALSE))</f>
        <v>Jan</v>
      </c>
      <c r="F478" s="226">
        <f t="shared" si="40"/>
        <v>1901</v>
      </c>
      <c r="G478" s="254"/>
      <c r="H478" s="254"/>
      <c r="I478" s="254"/>
      <c r="J478" s="254"/>
      <c r="K478" s="254"/>
      <c r="L478" s="254"/>
      <c r="M478" s="254"/>
      <c r="N478" s="254"/>
      <c r="O478" s="254"/>
      <c r="P478" s="254"/>
      <c r="Q478" s="255"/>
      <c r="R478" s="255"/>
      <c r="S478" s="255"/>
      <c r="T478" s="255"/>
      <c r="U478" s="255"/>
      <c r="V478" s="255"/>
      <c r="W478" s="255"/>
      <c r="X478" s="255"/>
      <c r="Y478" s="255"/>
      <c r="Z478" s="255"/>
      <c r="AA478" s="255"/>
      <c r="AB478" s="255"/>
      <c r="AC478" s="255"/>
      <c r="AD478" s="255"/>
      <c r="AE478" s="227">
        <f>IF(OR(AND(E478="Feb",OR(F478=2012,OR(F478=2016,OR(F478=2020,OR(F478=2024,OR(F478=2028,F478=2032)))))),AND(E478="Feb",OR(F478=2036,OR(F478=2040,F478=2044)))),29,VLOOKUP(E478,Lookup!$B$2:$C$13,2,FALSE))</f>
        <v>31</v>
      </c>
      <c r="AF478" s="502">
        <f t="shared" si="38"/>
        <v>0</v>
      </c>
      <c r="AG478" s="503"/>
      <c r="AI478" s="227">
        <f t="shared" si="39"/>
        <v>2</v>
      </c>
    </row>
    <row r="479" spans="2:35" s="212" customFormat="1" ht="12.75" hidden="1">
      <c r="B479" s="211"/>
      <c r="D479" s="228">
        <f aca="true" t="shared" si="41" ref="D479:D542">+D467+1</f>
        <v>2</v>
      </c>
      <c r="E479" s="217" t="str">
        <f>IF(E478="","",VLOOKUP(E478,Lookup!$A$2:$B$13,2,FALSE))</f>
        <v>Feb</v>
      </c>
      <c r="F479" s="218">
        <f t="shared" si="40"/>
        <v>1901</v>
      </c>
      <c r="G479" s="249"/>
      <c r="H479" s="249"/>
      <c r="I479" s="249"/>
      <c r="J479" s="249"/>
      <c r="K479" s="249"/>
      <c r="L479" s="249"/>
      <c r="M479" s="249"/>
      <c r="N479" s="249"/>
      <c r="O479" s="249"/>
      <c r="P479" s="249"/>
      <c r="Q479" s="252"/>
      <c r="R479" s="252"/>
      <c r="S479" s="252"/>
      <c r="T479" s="252"/>
      <c r="U479" s="252"/>
      <c r="V479" s="252"/>
      <c r="W479" s="252"/>
      <c r="X479" s="252"/>
      <c r="Y479" s="252"/>
      <c r="Z479" s="252"/>
      <c r="AA479" s="252"/>
      <c r="AB479" s="252"/>
      <c r="AC479" s="252"/>
      <c r="AD479" s="252"/>
      <c r="AE479" s="229">
        <f>IF(OR(AND(E479="Feb",OR(F479=2012,OR(F479=2016,OR(F479=2020,OR(F479=2024,OR(F479=2028,F479=2032)))))),AND(E479="Feb",OR(F479=2036,OR(F479=2040,F479=2044)))),29,VLOOKUP(E479,Lookup!$B$2:$C$13,2,FALSE))</f>
        <v>28</v>
      </c>
      <c r="AF479" s="495">
        <f t="shared" si="38"/>
        <v>0</v>
      </c>
      <c r="AG479" s="496"/>
      <c r="AI479" s="229">
        <f t="shared" si="39"/>
        <v>2</v>
      </c>
    </row>
    <row r="480" spans="2:35" s="212" customFormat="1" ht="12.75" hidden="1">
      <c r="B480" s="211"/>
      <c r="D480" s="228">
        <f t="shared" si="41"/>
        <v>2</v>
      </c>
      <c r="E480" s="217" t="str">
        <f>IF(E479="","",VLOOKUP(E479,Lookup!$A$2:$B$13,2,FALSE))</f>
        <v>Mar</v>
      </c>
      <c r="F480" s="218">
        <f t="shared" si="40"/>
        <v>1901</v>
      </c>
      <c r="G480" s="249"/>
      <c r="H480" s="249"/>
      <c r="I480" s="249"/>
      <c r="J480" s="249"/>
      <c r="K480" s="249"/>
      <c r="L480" s="249"/>
      <c r="M480" s="249"/>
      <c r="N480" s="249"/>
      <c r="O480" s="249"/>
      <c r="P480" s="249"/>
      <c r="Q480" s="252"/>
      <c r="R480" s="252"/>
      <c r="S480" s="252"/>
      <c r="T480" s="252"/>
      <c r="U480" s="252"/>
      <c r="V480" s="252"/>
      <c r="W480" s="252"/>
      <c r="X480" s="252"/>
      <c r="Y480" s="252"/>
      <c r="Z480" s="252"/>
      <c r="AA480" s="252"/>
      <c r="AB480" s="252"/>
      <c r="AC480" s="252"/>
      <c r="AD480" s="252"/>
      <c r="AE480" s="229">
        <f>IF(OR(AND(E480="Feb",OR(F480=2012,OR(F480=2016,OR(F480=2020,OR(F480=2024,OR(F480=2028,F480=2032)))))),AND(E480="Feb",OR(F480=2036,OR(F480=2040,F480=2044)))),29,VLOOKUP(E480,Lookup!$B$2:$C$13,2,FALSE))</f>
        <v>31</v>
      </c>
      <c r="AF480" s="495">
        <f t="shared" si="38"/>
        <v>0</v>
      </c>
      <c r="AG480" s="496"/>
      <c r="AI480" s="229">
        <f t="shared" si="39"/>
        <v>2</v>
      </c>
    </row>
    <row r="481" spans="2:35" s="212" customFormat="1" ht="12.75" hidden="1">
      <c r="B481" s="211"/>
      <c r="D481" s="228">
        <f t="shared" si="41"/>
        <v>2</v>
      </c>
      <c r="E481" s="217" t="str">
        <f>IF(E480="","",VLOOKUP(E480,Lookup!$A$2:$B$13,2,FALSE))</f>
        <v>Apr</v>
      </c>
      <c r="F481" s="218">
        <f t="shared" si="40"/>
        <v>1901</v>
      </c>
      <c r="G481" s="249"/>
      <c r="H481" s="249"/>
      <c r="I481" s="249"/>
      <c r="J481" s="249"/>
      <c r="K481" s="249"/>
      <c r="L481" s="249"/>
      <c r="M481" s="249"/>
      <c r="N481" s="249"/>
      <c r="O481" s="249"/>
      <c r="P481" s="249"/>
      <c r="Q481" s="252"/>
      <c r="R481" s="252"/>
      <c r="S481" s="252"/>
      <c r="T481" s="252"/>
      <c r="U481" s="252"/>
      <c r="V481" s="252"/>
      <c r="W481" s="252"/>
      <c r="X481" s="252"/>
      <c r="Y481" s="252"/>
      <c r="Z481" s="252"/>
      <c r="AA481" s="252"/>
      <c r="AB481" s="252"/>
      <c r="AC481" s="252"/>
      <c r="AD481" s="252"/>
      <c r="AE481" s="229">
        <f>IF(OR(AND(E481="Feb",OR(F481=2012,OR(F481=2016,OR(F481=2020,OR(F481=2024,OR(F481=2028,F481=2032)))))),AND(E481="Feb",OR(F481=2036,OR(F481=2040,F481=2044)))),29,VLOOKUP(E481,Lookup!$B$2:$C$13,2,FALSE))</f>
        <v>30</v>
      </c>
      <c r="AF481" s="495">
        <f t="shared" si="38"/>
        <v>0</v>
      </c>
      <c r="AG481" s="496"/>
      <c r="AI481" s="229">
        <f t="shared" si="39"/>
        <v>2</v>
      </c>
    </row>
    <row r="482" spans="2:35" s="212" customFormat="1" ht="12.75" hidden="1">
      <c r="B482" s="211"/>
      <c r="D482" s="228">
        <f t="shared" si="41"/>
        <v>2</v>
      </c>
      <c r="E482" s="217" t="str">
        <f>IF(E481="","",VLOOKUP(E481,Lookup!$A$2:$B$13,2,FALSE))</f>
        <v>May</v>
      </c>
      <c r="F482" s="218">
        <f t="shared" si="40"/>
        <v>1901</v>
      </c>
      <c r="G482" s="249"/>
      <c r="H482" s="249"/>
      <c r="I482" s="249"/>
      <c r="J482" s="249"/>
      <c r="K482" s="249"/>
      <c r="L482" s="249"/>
      <c r="M482" s="249"/>
      <c r="N482" s="249"/>
      <c r="O482" s="249"/>
      <c r="P482" s="249"/>
      <c r="Q482" s="252"/>
      <c r="R482" s="252"/>
      <c r="S482" s="252"/>
      <c r="T482" s="252"/>
      <c r="U482" s="252"/>
      <c r="V482" s="252"/>
      <c r="W482" s="252"/>
      <c r="X482" s="252"/>
      <c r="Y482" s="252"/>
      <c r="Z482" s="252"/>
      <c r="AA482" s="252"/>
      <c r="AB482" s="252"/>
      <c r="AC482" s="252"/>
      <c r="AD482" s="252"/>
      <c r="AE482" s="229">
        <f>IF(OR(AND(E482="Feb",OR(F482=2012,OR(F482=2016,OR(F482=2020,OR(F482=2024,OR(F482=2028,F482=2032)))))),AND(E482="Feb",OR(F482=2036,OR(F482=2040,F482=2044)))),29,VLOOKUP(E482,Lookup!$B$2:$C$13,2,FALSE))</f>
        <v>31</v>
      </c>
      <c r="AF482" s="495">
        <f t="shared" si="38"/>
        <v>0</v>
      </c>
      <c r="AG482" s="496"/>
      <c r="AI482" s="229">
        <f t="shared" si="39"/>
        <v>2</v>
      </c>
    </row>
    <row r="483" spans="2:35" s="212" customFormat="1" ht="12.75" hidden="1">
      <c r="B483" s="211"/>
      <c r="D483" s="228">
        <f t="shared" si="41"/>
        <v>2</v>
      </c>
      <c r="E483" s="217" t="str">
        <f>IF(E482="","",VLOOKUP(E482,Lookup!$A$2:$B$13,2,FALSE))</f>
        <v>Jun</v>
      </c>
      <c r="F483" s="218">
        <f t="shared" si="40"/>
        <v>1901</v>
      </c>
      <c r="G483" s="249"/>
      <c r="H483" s="249"/>
      <c r="I483" s="249"/>
      <c r="J483" s="249"/>
      <c r="K483" s="249"/>
      <c r="L483" s="249"/>
      <c r="M483" s="249"/>
      <c r="N483" s="249"/>
      <c r="O483" s="249"/>
      <c r="P483" s="249"/>
      <c r="Q483" s="252"/>
      <c r="R483" s="252"/>
      <c r="S483" s="252"/>
      <c r="T483" s="252"/>
      <c r="U483" s="252"/>
      <c r="V483" s="252"/>
      <c r="W483" s="252"/>
      <c r="X483" s="252"/>
      <c r="Y483" s="252"/>
      <c r="Z483" s="252"/>
      <c r="AA483" s="252"/>
      <c r="AB483" s="252"/>
      <c r="AC483" s="252"/>
      <c r="AD483" s="252"/>
      <c r="AE483" s="229">
        <f>IF(OR(AND(E483="Feb",OR(F483=2012,OR(F483=2016,OR(F483=2020,OR(F483=2024,OR(F483=2028,F483=2032)))))),AND(E483="Feb",OR(F483=2036,OR(F483=2040,F483=2044)))),29,VLOOKUP(E483,Lookup!$B$2:$C$13,2,FALSE))</f>
        <v>30</v>
      </c>
      <c r="AF483" s="495">
        <f t="shared" si="38"/>
        <v>0</v>
      </c>
      <c r="AG483" s="496"/>
      <c r="AI483" s="229">
        <f t="shared" si="39"/>
        <v>2</v>
      </c>
    </row>
    <row r="484" spans="2:35" s="212" customFormat="1" ht="12.75" hidden="1">
      <c r="B484" s="211"/>
      <c r="D484" s="228">
        <f t="shared" si="41"/>
        <v>2</v>
      </c>
      <c r="E484" s="217" t="str">
        <f>IF(E483="","",VLOOKUP(E483,Lookup!$A$2:$B$13,2,FALSE))</f>
        <v>Jul</v>
      </c>
      <c r="F484" s="218">
        <f t="shared" si="40"/>
        <v>1901</v>
      </c>
      <c r="G484" s="249"/>
      <c r="H484" s="249"/>
      <c r="I484" s="249"/>
      <c r="J484" s="249"/>
      <c r="K484" s="249"/>
      <c r="L484" s="249"/>
      <c r="M484" s="249"/>
      <c r="N484" s="249"/>
      <c r="O484" s="249"/>
      <c r="P484" s="249"/>
      <c r="Q484" s="252"/>
      <c r="R484" s="252"/>
      <c r="S484" s="252"/>
      <c r="T484" s="252"/>
      <c r="U484" s="252"/>
      <c r="V484" s="252"/>
      <c r="W484" s="252"/>
      <c r="X484" s="252"/>
      <c r="Y484" s="252"/>
      <c r="Z484" s="252"/>
      <c r="AA484" s="252"/>
      <c r="AB484" s="252"/>
      <c r="AC484" s="252"/>
      <c r="AD484" s="252"/>
      <c r="AE484" s="229">
        <f>IF(OR(AND(E484="Feb",OR(F484=2012,OR(F484=2016,OR(F484=2020,OR(F484=2024,OR(F484=2028,F484=2032)))))),AND(E484="Feb",OR(F484=2036,OR(F484=2040,F484=2044)))),29,VLOOKUP(E484,Lookup!$B$2:$C$13,2,FALSE))</f>
        <v>31</v>
      </c>
      <c r="AF484" s="495">
        <f t="shared" si="38"/>
        <v>0</v>
      </c>
      <c r="AG484" s="496"/>
      <c r="AI484" s="229">
        <f t="shared" si="39"/>
        <v>2</v>
      </c>
    </row>
    <row r="485" spans="2:35" s="212" customFormat="1" ht="12.75" hidden="1">
      <c r="B485" s="211"/>
      <c r="D485" s="228">
        <f t="shared" si="41"/>
        <v>2</v>
      </c>
      <c r="E485" s="217" t="str">
        <f>IF(E484="","",VLOOKUP(E484,Lookup!$A$2:$B$13,2,FALSE))</f>
        <v>Aug</v>
      </c>
      <c r="F485" s="218">
        <f t="shared" si="40"/>
        <v>1901</v>
      </c>
      <c r="G485" s="249"/>
      <c r="H485" s="249"/>
      <c r="I485" s="249"/>
      <c r="J485" s="249"/>
      <c r="K485" s="249"/>
      <c r="L485" s="249"/>
      <c r="M485" s="249"/>
      <c r="N485" s="249"/>
      <c r="O485" s="249"/>
      <c r="P485" s="249"/>
      <c r="Q485" s="252"/>
      <c r="R485" s="252"/>
      <c r="S485" s="252"/>
      <c r="T485" s="252"/>
      <c r="U485" s="252"/>
      <c r="V485" s="252"/>
      <c r="W485" s="252"/>
      <c r="X485" s="252"/>
      <c r="Y485" s="252"/>
      <c r="Z485" s="252"/>
      <c r="AA485" s="252"/>
      <c r="AB485" s="252"/>
      <c r="AC485" s="252"/>
      <c r="AD485" s="252"/>
      <c r="AE485" s="229">
        <f>IF(OR(AND(E485="Feb",OR(F485=2012,OR(F485=2016,OR(F485=2020,OR(F485=2024,OR(F485=2028,F485=2032)))))),AND(E485="Feb",OR(F485=2036,OR(F485=2040,F485=2044)))),29,VLOOKUP(E485,Lookup!$B$2:$C$13,2,FALSE))</f>
        <v>31</v>
      </c>
      <c r="AF485" s="495">
        <f t="shared" si="38"/>
        <v>0</v>
      </c>
      <c r="AG485" s="496"/>
      <c r="AI485" s="229">
        <f t="shared" si="39"/>
        <v>2</v>
      </c>
    </row>
    <row r="486" spans="2:35" s="212" customFormat="1" ht="12.75" hidden="1">
      <c r="B486" s="211"/>
      <c r="D486" s="228">
        <f t="shared" si="41"/>
        <v>2</v>
      </c>
      <c r="E486" s="217" t="str">
        <f>IF(E485="","",VLOOKUP(E485,Lookup!$A$2:$B$13,2,FALSE))</f>
        <v>Sep</v>
      </c>
      <c r="F486" s="218">
        <f t="shared" si="40"/>
        <v>1901</v>
      </c>
      <c r="G486" s="249"/>
      <c r="H486" s="249"/>
      <c r="I486" s="249"/>
      <c r="J486" s="249"/>
      <c r="K486" s="249"/>
      <c r="L486" s="249"/>
      <c r="M486" s="249"/>
      <c r="N486" s="249"/>
      <c r="O486" s="249"/>
      <c r="P486" s="249"/>
      <c r="Q486" s="252"/>
      <c r="R486" s="252"/>
      <c r="S486" s="252"/>
      <c r="T486" s="252"/>
      <c r="U486" s="252"/>
      <c r="V486" s="252"/>
      <c r="W486" s="252"/>
      <c r="X486" s="252"/>
      <c r="Y486" s="252"/>
      <c r="Z486" s="252"/>
      <c r="AA486" s="252"/>
      <c r="AB486" s="252"/>
      <c r="AC486" s="252"/>
      <c r="AD486" s="252"/>
      <c r="AE486" s="229">
        <f>IF(OR(AND(E486="Feb",OR(F486=2012,OR(F486=2016,OR(F486=2020,OR(F486=2024,OR(F486=2028,F486=2032)))))),AND(E486="Feb",OR(F486=2036,OR(F486=2040,F486=2044)))),29,VLOOKUP(E486,Lookup!$B$2:$C$13,2,FALSE))</f>
        <v>30</v>
      </c>
      <c r="AF486" s="495">
        <f t="shared" si="38"/>
        <v>0</v>
      </c>
      <c r="AG486" s="496"/>
      <c r="AI486" s="229">
        <f t="shared" si="39"/>
        <v>2</v>
      </c>
    </row>
    <row r="487" spans="2:35" s="212" customFormat="1" ht="12.75" hidden="1">
      <c r="B487" s="211"/>
      <c r="D487" s="228">
        <f t="shared" si="41"/>
        <v>2</v>
      </c>
      <c r="E487" s="217" t="str">
        <f>IF(E486="","",VLOOKUP(E486,Lookup!$A$2:$B$13,2,FALSE))</f>
        <v>Oct</v>
      </c>
      <c r="F487" s="218">
        <f t="shared" si="40"/>
        <v>1901</v>
      </c>
      <c r="G487" s="249"/>
      <c r="H487" s="249"/>
      <c r="I487" s="249"/>
      <c r="J487" s="249"/>
      <c r="K487" s="249"/>
      <c r="L487" s="249"/>
      <c r="M487" s="249"/>
      <c r="N487" s="249"/>
      <c r="O487" s="249"/>
      <c r="P487" s="249"/>
      <c r="Q487" s="252"/>
      <c r="R487" s="252"/>
      <c r="S487" s="252"/>
      <c r="T487" s="252"/>
      <c r="U487" s="252"/>
      <c r="V487" s="252"/>
      <c r="W487" s="252"/>
      <c r="X487" s="252"/>
      <c r="Y487" s="252"/>
      <c r="Z487" s="252"/>
      <c r="AA487" s="252"/>
      <c r="AB487" s="252"/>
      <c r="AC487" s="252"/>
      <c r="AD487" s="252"/>
      <c r="AE487" s="229">
        <f>IF(OR(AND(E487="Feb",OR(F487=2012,OR(F487=2016,OR(F487=2020,OR(F487=2024,OR(F487=2028,F487=2032)))))),AND(E487="Feb",OR(F487=2036,OR(F487=2040,F487=2044)))),29,VLOOKUP(E487,Lookup!$B$2:$C$13,2,FALSE))</f>
        <v>31</v>
      </c>
      <c r="AF487" s="495">
        <f t="shared" si="38"/>
        <v>0</v>
      </c>
      <c r="AG487" s="496"/>
      <c r="AI487" s="229">
        <f t="shared" si="39"/>
        <v>2</v>
      </c>
    </row>
    <row r="488" spans="2:35" s="212" customFormat="1" ht="12.75" hidden="1">
      <c r="B488" s="211"/>
      <c r="D488" s="228">
        <f t="shared" si="41"/>
        <v>2</v>
      </c>
      <c r="E488" s="217" t="str">
        <f>IF(E487="","",VLOOKUP(E487,Lookup!$A$2:$B$13,2,FALSE))</f>
        <v>Nov</v>
      </c>
      <c r="F488" s="218">
        <f t="shared" si="40"/>
        <v>1901</v>
      </c>
      <c r="G488" s="249"/>
      <c r="H488" s="249"/>
      <c r="I488" s="249"/>
      <c r="J488" s="249"/>
      <c r="K488" s="249"/>
      <c r="L488" s="249"/>
      <c r="M488" s="249"/>
      <c r="N488" s="249"/>
      <c r="O488" s="249"/>
      <c r="P488" s="249"/>
      <c r="Q488" s="252"/>
      <c r="R488" s="252"/>
      <c r="S488" s="252"/>
      <c r="T488" s="252"/>
      <c r="U488" s="252"/>
      <c r="V488" s="252"/>
      <c r="W488" s="252"/>
      <c r="X488" s="252"/>
      <c r="Y488" s="252"/>
      <c r="Z488" s="252"/>
      <c r="AA488" s="252"/>
      <c r="AB488" s="252"/>
      <c r="AC488" s="252"/>
      <c r="AD488" s="252"/>
      <c r="AE488" s="229">
        <f>IF(OR(AND(E488="Feb",OR(F488=2012,OR(F488=2016,OR(F488=2020,OR(F488=2024,OR(F488=2028,F488=2032)))))),AND(E488="Feb",OR(F488=2036,OR(F488=2040,F488=2044)))),29,VLOOKUP(E488,Lookup!$B$2:$C$13,2,FALSE))</f>
        <v>30</v>
      </c>
      <c r="AF488" s="495">
        <f t="shared" si="38"/>
        <v>0</v>
      </c>
      <c r="AG488" s="496"/>
      <c r="AI488" s="229">
        <f t="shared" si="39"/>
        <v>2</v>
      </c>
    </row>
    <row r="489" spans="2:35" s="212" customFormat="1" ht="13.5" hidden="1" thickBot="1">
      <c r="B489" s="211"/>
      <c r="D489" s="230">
        <f t="shared" si="41"/>
        <v>2</v>
      </c>
      <c r="E489" s="231" t="str">
        <f>IF(E488="","",VLOOKUP(E488,Lookup!$A$2:$B$13,2,FALSE))</f>
        <v>Dec</v>
      </c>
      <c r="F489" s="232">
        <f t="shared" si="40"/>
        <v>1901</v>
      </c>
      <c r="G489" s="256"/>
      <c r="H489" s="256"/>
      <c r="I489" s="256"/>
      <c r="J489" s="256"/>
      <c r="K489" s="256"/>
      <c r="L489" s="256"/>
      <c r="M489" s="256"/>
      <c r="N489" s="256"/>
      <c r="O489" s="256"/>
      <c r="P489" s="256"/>
      <c r="Q489" s="257"/>
      <c r="R489" s="257"/>
      <c r="S489" s="257"/>
      <c r="T489" s="257"/>
      <c r="U489" s="257"/>
      <c r="V489" s="257"/>
      <c r="W489" s="257"/>
      <c r="X489" s="257"/>
      <c r="Y489" s="257"/>
      <c r="Z489" s="257"/>
      <c r="AA489" s="257"/>
      <c r="AB489" s="257"/>
      <c r="AC489" s="257"/>
      <c r="AD489" s="257"/>
      <c r="AE489" s="233">
        <f>IF(OR(AND(E489="Feb",OR(F489=2012,OR(F489=2016,OR(F489=2020,OR(F489=2024,OR(F489=2028,F489=2032)))))),AND(E489="Feb",OR(F489=2036,OR(F489=2040,F489=2044)))),29,VLOOKUP(E489,Lookup!$B$2:$C$13,2,FALSE))</f>
        <v>31</v>
      </c>
      <c r="AF489" s="531">
        <f t="shared" si="38"/>
        <v>0</v>
      </c>
      <c r="AG489" s="532"/>
      <c r="AI489" s="233">
        <f t="shared" si="39"/>
        <v>2</v>
      </c>
    </row>
    <row r="490" spans="2:35" s="212" customFormat="1" ht="12.75" hidden="1">
      <c r="B490" s="211"/>
      <c r="D490" s="213">
        <f t="shared" si="41"/>
        <v>3</v>
      </c>
      <c r="E490" s="234" t="str">
        <f>IF(E489="","",VLOOKUP(E489,Lookup!$A$2:$B$13,2,FALSE))</f>
        <v>Jan</v>
      </c>
      <c r="F490" s="235">
        <f t="shared" si="40"/>
        <v>1902</v>
      </c>
      <c r="G490" s="248"/>
      <c r="H490" s="248"/>
      <c r="I490" s="248"/>
      <c r="J490" s="248"/>
      <c r="K490" s="248"/>
      <c r="L490" s="248"/>
      <c r="M490" s="248"/>
      <c r="N490" s="248"/>
      <c r="O490" s="248"/>
      <c r="P490" s="248"/>
      <c r="Q490" s="251"/>
      <c r="R490" s="251"/>
      <c r="S490" s="251"/>
      <c r="T490" s="251"/>
      <c r="U490" s="251"/>
      <c r="V490" s="251"/>
      <c r="W490" s="251"/>
      <c r="X490" s="251"/>
      <c r="Y490" s="251"/>
      <c r="Z490" s="251"/>
      <c r="AA490" s="251"/>
      <c r="AB490" s="251"/>
      <c r="AC490" s="251"/>
      <c r="AD490" s="251"/>
      <c r="AE490" s="215">
        <f>IF(OR(AND(E490="Feb",OR(F490=2012,OR(F490=2016,OR(F490=2020,OR(F490=2024,OR(F490=2028,F490=2032)))))),AND(E490="Feb",OR(F490=2036,OR(F490=2040,F490=2044)))),29,VLOOKUP(E490,Lookup!$B$2:$C$13,2,FALSE))</f>
        <v>31</v>
      </c>
      <c r="AF490" s="528">
        <f t="shared" si="38"/>
        <v>0</v>
      </c>
      <c r="AG490" s="529"/>
      <c r="AI490" s="215">
        <f t="shared" si="39"/>
        <v>3</v>
      </c>
    </row>
    <row r="491" spans="2:35" s="212" customFormat="1" ht="12.75" hidden="1">
      <c r="B491" s="211"/>
      <c r="D491" s="216">
        <f t="shared" si="41"/>
        <v>3</v>
      </c>
      <c r="E491" s="217" t="str">
        <f>IF(E490="","",VLOOKUP(E490,Lookup!$A$2:$B$13,2,FALSE))</f>
        <v>Feb</v>
      </c>
      <c r="F491" s="218">
        <f t="shared" si="40"/>
        <v>1902</v>
      </c>
      <c r="G491" s="249"/>
      <c r="H491" s="249"/>
      <c r="I491" s="249"/>
      <c r="J491" s="249"/>
      <c r="K491" s="249"/>
      <c r="L491" s="249"/>
      <c r="M491" s="249"/>
      <c r="N491" s="249"/>
      <c r="O491" s="249"/>
      <c r="P491" s="249"/>
      <c r="Q491" s="252"/>
      <c r="R491" s="252"/>
      <c r="S491" s="252"/>
      <c r="T491" s="252"/>
      <c r="U491" s="252"/>
      <c r="V491" s="252"/>
      <c r="W491" s="252"/>
      <c r="X491" s="252"/>
      <c r="Y491" s="252"/>
      <c r="Z491" s="252"/>
      <c r="AA491" s="252"/>
      <c r="AB491" s="252"/>
      <c r="AC491" s="252"/>
      <c r="AD491" s="252"/>
      <c r="AE491" s="219">
        <f>IF(OR(AND(E491="Feb",OR(F491=2012,OR(F491=2016,OR(F491=2020,OR(F491=2024,OR(F491=2028,F491=2032)))))),AND(E491="Feb",OR(F491=2036,OR(F491=2040,F491=2044)))),29,VLOOKUP(E491,Lookup!$B$2:$C$13,2,FALSE))</f>
        <v>28</v>
      </c>
      <c r="AF491" s="495">
        <f t="shared" si="38"/>
        <v>0</v>
      </c>
      <c r="AG491" s="496"/>
      <c r="AI491" s="219">
        <f t="shared" si="39"/>
        <v>3</v>
      </c>
    </row>
    <row r="492" spans="2:35" s="212" customFormat="1" ht="12.75" hidden="1">
      <c r="B492" s="211"/>
      <c r="D492" s="216">
        <f t="shared" si="41"/>
        <v>3</v>
      </c>
      <c r="E492" s="217" t="str">
        <f>IF(E491="","",VLOOKUP(E491,Lookup!$A$2:$B$13,2,FALSE))</f>
        <v>Mar</v>
      </c>
      <c r="F492" s="218">
        <f t="shared" si="40"/>
        <v>1902</v>
      </c>
      <c r="G492" s="249"/>
      <c r="H492" s="249"/>
      <c r="I492" s="249"/>
      <c r="J492" s="249"/>
      <c r="K492" s="249"/>
      <c r="L492" s="249"/>
      <c r="M492" s="249"/>
      <c r="N492" s="249"/>
      <c r="O492" s="249"/>
      <c r="P492" s="249"/>
      <c r="Q492" s="252"/>
      <c r="R492" s="252"/>
      <c r="S492" s="252"/>
      <c r="T492" s="252"/>
      <c r="U492" s="252"/>
      <c r="V492" s="252"/>
      <c r="W492" s="252"/>
      <c r="X492" s="252"/>
      <c r="Y492" s="252"/>
      <c r="Z492" s="252"/>
      <c r="AA492" s="252"/>
      <c r="AB492" s="252"/>
      <c r="AC492" s="252"/>
      <c r="AD492" s="252"/>
      <c r="AE492" s="219">
        <f>IF(OR(AND(E492="Feb",OR(F492=2012,OR(F492=2016,OR(F492=2020,OR(F492=2024,OR(F492=2028,F492=2032)))))),AND(E492="Feb",OR(F492=2036,OR(F492=2040,F492=2044)))),29,VLOOKUP(E492,Lookup!$B$2:$C$13,2,FALSE))</f>
        <v>31</v>
      </c>
      <c r="AF492" s="495">
        <f t="shared" si="38"/>
        <v>0</v>
      </c>
      <c r="AG492" s="496"/>
      <c r="AI492" s="219">
        <f t="shared" si="39"/>
        <v>3</v>
      </c>
    </row>
    <row r="493" spans="2:35" s="212" customFormat="1" ht="12.75" hidden="1">
      <c r="B493" s="211"/>
      <c r="D493" s="216">
        <f t="shared" si="41"/>
        <v>3</v>
      </c>
      <c r="E493" s="217" t="str">
        <f>IF(E492="","",VLOOKUP(E492,Lookup!$A$2:$B$13,2,FALSE))</f>
        <v>Apr</v>
      </c>
      <c r="F493" s="218">
        <f t="shared" si="40"/>
        <v>1902</v>
      </c>
      <c r="G493" s="249"/>
      <c r="H493" s="249"/>
      <c r="I493" s="249"/>
      <c r="J493" s="249"/>
      <c r="K493" s="249"/>
      <c r="L493" s="249"/>
      <c r="M493" s="249"/>
      <c r="N493" s="249"/>
      <c r="O493" s="249"/>
      <c r="P493" s="249"/>
      <c r="Q493" s="252"/>
      <c r="R493" s="252"/>
      <c r="S493" s="252"/>
      <c r="T493" s="252"/>
      <c r="U493" s="252"/>
      <c r="V493" s="252"/>
      <c r="W493" s="252"/>
      <c r="X493" s="252"/>
      <c r="Y493" s="252"/>
      <c r="Z493" s="252"/>
      <c r="AA493" s="252"/>
      <c r="AB493" s="252"/>
      <c r="AC493" s="252"/>
      <c r="AD493" s="252"/>
      <c r="AE493" s="219">
        <f>IF(OR(AND(E493="Feb",OR(F493=2012,OR(F493=2016,OR(F493=2020,OR(F493=2024,OR(F493=2028,F493=2032)))))),AND(E493="Feb",OR(F493=2036,OR(F493=2040,F493=2044)))),29,VLOOKUP(E493,Lookup!$B$2:$C$13,2,FALSE))</f>
        <v>30</v>
      </c>
      <c r="AF493" s="495">
        <f t="shared" si="38"/>
        <v>0</v>
      </c>
      <c r="AG493" s="496"/>
      <c r="AI493" s="219">
        <f t="shared" si="39"/>
        <v>3</v>
      </c>
    </row>
    <row r="494" spans="2:35" s="212" customFormat="1" ht="12.75" hidden="1">
      <c r="B494" s="211"/>
      <c r="D494" s="216">
        <f t="shared" si="41"/>
        <v>3</v>
      </c>
      <c r="E494" s="217" t="str">
        <f>IF(E493="","",VLOOKUP(E493,Lookup!$A$2:$B$13,2,FALSE))</f>
        <v>May</v>
      </c>
      <c r="F494" s="218">
        <f t="shared" si="40"/>
        <v>1902</v>
      </c>
      <c r="G494" s="249"/>
      <c r="H494" s="249"/>
      <c r="I494" s="249"/>
      <c r="J494" s="249"/>
      <c r="K494" s="249"/>
      <c r="L494" s="249"/>
      <c r="M494" s="249"/>
      <c r="N494" s="249"/>
      <c r="O494" s="249"/>
      <c r="P494" s="249"/>
      <c r="Q494" s="252"/>
      <c r="R494" s="252"/>
      <c r="S494" s="252"/>
      <c r="T494" s="252"/>
      <c r="U494" s="252"/>
      <c r="V494" s="252"/>
      <c r="W494" s="252"/>
      <c r="X494" s="252"/>
      <c r="Y494" s="252"/>
      <c r="Z494" s="252"/>
      <c r="AA494" s="252"/>
      <c r="AB494" s="252"/>
      <c r="AC494" s="252"/>
      <c r="AD494" s="252"/>
      <c r="AE494" s="219">
        <f>IF(OR(AND(E494="Feb",OR(F494=2012,OR(F494=2016,OR(F494=2020,OR(F494=2024,OR(F494=2028,F494=2032)))))),AND(E494="Feb",OR(F494=2036,OR(F494=2040,F494=2044)))),29,VLOOKUP(E494,Lookup!$B$2:$C$13,2,FALSE))</f>
        <v>31</v>
      </c>
      <c r="AF494" s="495">
        <f t="shared" si="38"/>
        <v>0</v>
      </c>
      <c r="AG494" s="496"/>
      <c r="AI494" s="219">
        <f t="shared" si="39"/>
        <v>3</v>
      </c>
    </row>
    <row r="495" spans="2:35" s="212" customFormat="1" ht="12.75" hidden="1">
      <c r="B495" s="211"/>
      <c r="D495" s="216">
        <f t="shared" si="41"/>
        <v>3</v>
      </c>
      <c r="E495" s="217" t="str">
        <f>IF(E494="","",VLOOKUP(E494,Lookup!$A$2:$B$13,2,FALSE))</f>
        <v>Jun</v>
      </c>
      <c r="F495" s="218">
        <f t="shared" si="40"/>
        <v>1902</v>
      </c>
      <c r="G495" s="249"/>
      <c r="H495" s="249"/>
      <c r="I495" s="249"/>
      <c r="J495" s="249"/>
      <c r="K495" s="249"/>
      <c r="L495" s="249"/>
      <c r="M495" s="249"/>
      <c r="N495" s="249"/>
      <c r="O495" s="249"/>
      <c r="P495" s="249"/>
      <c r="Q495" s="252"/>
      <c r="R495" s="252"/>
      <c r="S495" s="252"/>
      <c r="T495" s="252"/>
      <c r="U495" s="252"/>
      <c r="V495" s="252"/>
      <c r="W495" s="252"/>
      <c r="X495" s="252"/>
      <c r="Y495" s="252"/>
      <c r="Z495" s="252"/>
      <c r="AA495" s="252"/>
      <c r="AB495" s="252"/>
      <c r="AC495" s="252"/>
      <c r="AD495" s="252"/>
      <c r="AE495" s="219">
        <f>IF(OR(AND(E495="Feb",OR(F495=2012,OR(F495=2016,OR(F495=2020,OR(F495=2024,OR(F495=2028,F495=2032)))))),AND(E495="Feb",OR(F495=2036,OR(F495=2040,F495=2044)))),29,VLOOKUP(E495,Lookup!$B$2:$C$13,2,FALSE))</f>
        <v>30</v>
      </c>
      <c r="AF495" s="495">
        <f t="shared" si="38"/>
        <v>0</v>
      </c>
      <c r="AG495" s="496"/>
      <c r="AI495" s="219">
        <f t="shared" si="39"/>
        <v>3</v>
      </c>
    </row>
    <row r="496" spans="2:35" s="212" customFormat="1" ht="12.75" hidden="1">
      <c r="B496" s="211"/>
      <c r="D496" s="216">
        <f t="shared" si="41"/>
        <v>3</v>
      </c>
      <c r="E496" s="217" t="str">
        <f>IF(E495="","",VLOOKUP(E495,Lookup!$A$2:$B$13,2,FALSE))</f>
        <v>Jul</v>
      </c>
      <c r="F496" s="218">
        <f t="shared" si="40"/>
        <v>1902</v>
      </c>
      <c r="G496" s="249"/>
      <c r="H496" s="249"/>
      <c r="I496" s="249"/>
      <c r="J496" s="249"/>
      <c r="K496" s="249"/>
      <c r="L496" s="249"/>
      <c r="M496" s="249"/>
      <c r="N496" s="249"/>
      <c r="O496" s="249"/>
      <c r="P496" s="249"/>
      <c r="Q496" s="252"/>
      <c r="R496" s="252"/>
      <c r="S496" s="252"/>
      <c r="T496" s="252"/>
      <c r="U496" s="252"/>
      <c r="V496" s="252"/>
      <c r="W496" s="252"/>
      <c r="X496" s="252"/>
      <c r="Y496" s="252"/>
      <c r="Z496" s="252"/>
      <c r="AA496" s="252"/>
      <c r="AB496" s="252"/>
      <c r="AC496" s="252"/>
      <c r="AD496" s="252"/>
      <c r="AE496" s="219">
        <f>IF(OR(AND(E496="Feb",OR(F496=2012,OR(F496=2016,OR(F496=2020,OR(F496=2024,OR(F496=2028,F496=2032)))))),AND(E496="Feb",OR(F496=2036,OR(F496=2040,F496=2044)))),29,VLOOKUP(E496,Lookup!$B$2:$C$13,2,FALSE))</f>
        <v>31</v>
      </c>
      <c r="AF496" s="495">
        <f t="shared" si="38"/>
        <v>0</v>
      </c>
      <c r="AG496" s="496"/>
      <c r="AI496" s="219">
        <f t="shared" si="39"/>
        <v>3</v>
      </c>
    </row>
    <row r="497" spans="2:35" s="212" customFormat="1" ht="12.75" hidden="1">
      <c r="B497" s="211"/>
      <c r="D497" s="216">
        <f t="shared" si="41"/>
        <v>3</v>
      </c>
      <c r="E497" s="217" t="str">
        <f>IF(E496="","",VLOOKUP(E496,Lookup!$A$2:$B$13,2,FALSE))</f>
        <v>Aug</v>
      </c>
      <c r="F497" s="218">
        <f t="shared" si="40"/>
        <v>1902</v>
      </c>
      <c r="G497" s="249"/>
      <c r="H497" s="249"/>
      <c r="I497" s="249"/>
      <c r="J497" s="249"/>
      <c r="K497" s="249"/>
      <c r="L497" s="249"/>
      <c r="M497" s="249"/>
      <c r="N497" s="249"/>
      <c r="O497" s="249"/>
      <c r="P497" s="249"/>
      <c r="Q497" s="252"/>
      <c r="R497" s="252"/>
      <c r="S497" s="252"/>
      <c r="T497" s="252"/>
      <c r="U497" s="252"/>
      <c r="V497" s="252"/>
      <c r="W497" s="252"/>
      <c r="X497" s="252"/>
      <c r="Y497" s="252"/>
      <c r="Z497" s="252"/>
      <c r="AA497" s="252"/>
      <c r="AB497" s="252"/>
      <c r="AC497" s="252"/>
      <c r="AD497" s="252"/>
      <c r="AE497" s="219">
        <f>IF(OR(AND(E497="Feb",OR(F497=2012,OR(F497=2016,OR(F497=2020,OR(F497=2024,OR(F497=2028,F497=2032)))))),AND(E497="Feb",OR(F497=2036,OR(F497=2040,F497=2044)))),29,VLOOKUP(E497,Lookup!$B$2:$C$13,2,FALSE))</f>
        <v>31</v>
      </c>
      <c r="AF497" s="495">
        <f t="shared" si="38"/>
        <v>0</v>
      </c>
      <c r="AG497" s="496"/>
      <c r="AI497" s="219">
        <f t="shared" si="39"/>
        <v>3</v>
      </c>
    </row>
    <row r="498" spans="2:35" s="212" customFormat="1" ht="12.75" hidden="1">
      <c r="B498" s="211"/>
      <c r="D498" s="216">
        <f t="shared" si="41"/>
        <v>3</v>
      </c>
      <c r="E498" s="217" t="str">
        <f>IF(E497="","",VLOOKUP(E497,Lookup!$A$2:$B$13,2,FALSE))</f>
        <v>Sep</v>
      </c>
      <c r="F498" s="218">
        <f t="shared" si="40"/>
        <v>1902</v>
      </c>
      <c r="G498" s="249"/>
      <c r="H498" s="249"/>
      <c r="I498" s="249"/>
      <c r="J498" s="249"/>
      <c r="K498" s="249"/>
      <c r="L498" s="249"/>
      <c r="M498" s="249"/>
      <c r="N498" s="249"/>
      <c r="O498" s="249"/>
      <c r="P498" s="249"/>
      <c r="Q498" s="252"/>
      <c r="R498" s="252"/>
      <c r="S498" s="252"/>
      <c r="T498" s="252"/>
      <c r="U498" s="252"/>
      <c r="V498" s="252"/>
      <c r="W498" s="252"/>
      <c r="X498" s="252"/>
      <c r="Y498" s="252"/>
      <c r="Z498" s="252"/>
      <c r="AA498" s="252"/>
      <c r="AB498" s="252"/>
      <c r="AC498" s="252"/>
      <c r="AD498" s="252"/>
      <c r="AE498" s="219">
        <f>IF(OR(AND(E498="Feb",OR(F498=2012,OR(F498=2016,OR(F498=2020,OR(F498=2024,OR(F498=2028,F498=2032)))))),AND(E498="Feb",OR(F498=2036,OR(F498=2040,F498=2044)))),29,VLOOKUP(E498,Lookup!$B$2:$C$13,2,FALSE))</f>
        <v>30</v>
      </c>
      <c r="AF498" s="495">
        <f t="shared" si="38"/>
        <v>0</v>
      </c>
      <c r="AG498" s="496"/>
      <c r="AI498" s="219">
        <f aca="true" t="shared" si="42" ref="AI498:AI529">+D498</f>
        <v>3</v>
      </c>
    </row>
    <row r="499" spans="2:35" s="212" customFormat="1" ht="12.75" hidden="1">
      <c r="B499" s="211"/>
      <c r="D499" s="216">
        <f t="shared" si="41"/>
        <v>3</v>
      </c>
      <c r="E499" s="217" t="str">
        <f>IF(E498="","",VLOOKUP(E498,Lookup!$A$2:$B$13,2,FALSE))</f>
        <v>Oct</v>
      </c>
      <c r="F499" s="218">
        <f t="shared" si="40"/>
        <v>1902</v>
      </c>
      <c r="G499" s="249"/>
      <c r="H499" s="249"/>
      <c r="I499" s="249"/>
      <c r="J499" s="249"/>
      <c r="K499" s="249"/>
      <c r="L499" s="249"/>
      <c r="M499" s="249"/>
      <c r="N499" s="249"/>
      <c r="O499" s="249"/>
      <c r="P499" s="249"/>
      <c r="Q499" s="252"/>
      <c r="R499" s="252"/>
      <c r="S499" s="252"/>
      <c r="T499" s="252"/>
      <c r="U499" s="252"/>
      <c r="V499" s="252"/>
      <c r="W499" s="252"/>
      <c r="X499" s="252"/>
      <c r="Y499" s="252"/>
      <c r="Z499" s="252"/>
      <c r="AA499" s="252"/>
      <c r="AB499" s="252"/>
      <c r="AC499" s="252"/>
      <c r="AD499" s="252"/>
      <c r="AE499" s="219">
        <f>IF(OR(AND(E499="Feb",OR(F499=2012,OR(F499=2016,OR(F499=2020,OR(F499=2024,OR(F499=2028,F499=2032)))))),AND(E499="Feb",OR(F499=2036,OR(F499=2040,F499=2044)))),29,VLOOKUP(E499,Lookup!$B$2:$C$13,2,FALSE))</f>
        <v>31</v>
      </c>
      <c r="AF499" s="495">
        <f t="shared" si="38"/>
        <v>0</v>
      </c>
      <c r="AG499" s="496"/>
      <c r="AI499" s="219">
        <f t="shared" si="42"/>
        <v>3</v>
      </c>
    </row>
    <row r="500" spans="2:35" s="212" customFormat="1" ht="12.75" hidden="1">
      <c r="B500" s="211"/>
      <c r="D500" s="216">
        <f t="shared" si="41"/>
        <v>3</v>
      </c>
      <c r="E500" s="217" t="str">
        <f>IF(E499="","",VLOOKUP(E499,Lookup!$A$2:$B$13,2,FALSE))</f>
        <v>Nov</v>
      </c>
      <c r="F500" s="218">
        <f t="shared" si="40"/>
        <v>1902</v>
      </c>
      <c r="G500" s="249"/>
      <c r="H500" s="249"/>
      <c r="I500" s="249"/>
      <c r="J500" s="249"/>
      <c r="K500" s="249"/>
      <c r="L500" s="249"/>
      <c r="M500" s="249"/>
      <c r="N500" s="249"/>
      <c r="O500" s="249"/>
      <c r="P500" s="249"/>
      <c r="Q500" s="252"/>
      <c r="R500" s="252"/>
      <c r="S500" s="252"/>
      <c r="T500" s="252"/>
      <c r="U500" s="252"/>
      <c r="V500" s="252"/>
      <c r="W500" s="252"/>
      <c r="X500" s="252"/>
      <c r="Y500" s="252"/>
      <c r="Z500" s="252"/>
      <c r="AA500" s="252"/>
      <c r="AB500" s="252"/>
      <c r="AC500" s="252"/>
      <c r="AD500" s="252"/>
      <c r="AE500" s="219">
        <f>IF(OR(AND(E500="Feb",OR(F500=2012,OR(F500=2016,OR(F500=2020,OR(F500=2024,OR(F500=2028,F500=2032)))))),AND(E500="Feb",OR(F500=2036,OR(F500=2040,F500=2044)))),29,VLOOKUP(E500,Lookup!$B$2:$C$13,2,FALSE))</f>
        <v>30</v>
      </c>
      <c r="AF500" s="495">
        <f t="shared" si="38"/>
        <v>0</v>
      </c>
      <c r="AG500" s="496"/>
      <c r="AI500" s="219">
        <f t="shared" si="42"/>
        <v>3</v>
      </c>
    </row>
    <row r="501" spans="2:35" s="212" customFormat="1" ht="13.5" hidden="1" thickBot="1">
      <c r="B501" s="211"/>
      <c r="D501" s="220">
        <f t="shared" si="41"/>
        <v>3</v>
      </c>
      <c r="E501" s="221" t="str">
        <f>IF(E500="","",VLOOKUP(E500,Lookup!$A$2:$B$13,2,FALSE))</f>
        <v>Dec</v>
      </c>
      <c r="F501" s="222">
        <f t="shared" si="40"/>
        <v>1902</v>
      </c>
      <c r="G501" s="250"/>
      <c r="H501" s="250"/>
      <c r="I501" s="250"/>
      <c r="J501" s="250"/>
      <c r="K501" s="250"/>
      <c r="L501" s="250"/>
      <c r="M501" s="250"/>
      <c r="N501" s="250"/>
      <c r="O501" s="250"/>
      <c r="P501" s="250"/>
      <c r="Q501" s="253"/>
      <c r="R501" s="253"/>
      <c r="S501" s="253"/>
      <c r="T501" s="253"/>
      <c r="U501" s="253"/>
      <c r="V501" s="253"/>
      <c r="W501" s="253"/>
      <c r="X501" s="253"/>
      <c r="Y501" s="253"/>
      <c r="Z501" s="253"/>
      <c r="AA501" s="253"/>
      <c r="AB501" s="253"/>
      <c r="AC501" s="253"/>
      <c r="AD501" s="253"/>
      <c r="AE501" s="223">
        <f>IF(OR(AND(E501="Feb",OR(F501=2012,OR(F501=2016,OR(F501=2020,OR(F501=2024,OR(F501=2028,F501=2032)))))),AND(E501="Feb",OR(F501=2036,OR(F501=2040,F501=2044)))),29,VLOOKUP(E501,Lookup!$B$2:$C$13,2,FALSE))</f>
        <v>31</v>
      </c>
      <c r="AF501" s="522">
        <f t="shared" si="38"/>
        <v>0</v>
      </c>
      <c r="AG501" s="523"/>
      <c r="AI501" s="223">
        <f t="shared" si="42"/>
        <v>3</v>
      </c>
    </row>
    <row r="502" spans="2:35" s="212" customFormat="1" ht="12.75" hidden="1">
      <c r="B502" s="211"/>
      <c r="D502" s="224">
        <f t="shared" si="41"/>
        <v>4</v>
      </c>
      <c r="E502" s="225" t="str">
        <f>IF(E501="","",VLOOKUP(E501,Lookup!$A$2:$B$13,2,FALSE))</f>
        <v>Jan</v>
      </c>
      <c r="F502" s="226">
        <f t="shared" si="40"/>
        <v>1903</v>
      </c>
      <c r="G502" s="254"/>
      <c r="H502" s="254"/>
      <c r="I502" s="254"/>
      <c r="J502" s="254"/>
      <c r="K502" s="254"/>
      <c r="L502" s="254"/>
      <c r="M502" s="254"/>
      <c r="N502" s="254"/>
      <c r="O502" s="254"/>
      <c r="P502" s="254"/>
      <c r="Q502" s="255"/>
      <c r="R502" s="255"/>
      <c r="S502" s="255"/>
      <c r="T502" s="255"/>
      <c r="U502" s="255"/>
      <c r="V502" s="255"/>
      <c r="W502" s="255"/>
      <c r="X502" s="255"/>
      <c r="Y502" s="255"/>
      <c r="Z502" s="255"/>
      <c r="AA502" s="255"/>
      <c r="AB502" s="255"/>
      <c r="AC502" s="255"/>
      <c r="AD502" s="255"/>
      <c r="AE502" s="227">
        <f>IF(OR(AND(E502="Feb",OR(F502=2012,OR(F502=2016,OR(F502=2020,OR(F502=2024,OR(F502=2028,F502=2032)))))),AND(E502="Feb",OR(F502=2036,OR(F502=2040,F502=2044)))),29,VLOOKUP(E502,Lookup!$B$2:$C$13,2,FALSE))</f>
        <v>31</v>
      </c>
      <c r="AF502" s="502">
        <f t="shared" si="38"/>
        <v>0</v>
      </c>
      <c r="AG502" s="503"/>
      <c r="AI502" s="227">
        <f t="shared" si="42"/>
        <v>4</v>
      </c>
    </row>
    <row r="503" spans="2:35" s="212" customFormat="1" ht="12.75" hidden="1">
      <c r="B503" s="211"/>
      <c r="D503" s="228">
        <f t="shared" si="41"/>
        <v>4</v>
      </c>
      <c r="E503" s="217" t="str">
        <f>IF(E502="","",VLOOKUP(E502,Lookup!$A$2:$B$13,2,FALSE))</f>
        <v>Feb</v>
      </c>
      <c r="F503" s="218">
        <f t="shared" si="40"/>
        <v>1903</v>
      </c>
      <c r="G503" s="249"/>
      <c r="H503" s="249"/>
      <c r="I503" s="249"/>
      <c r="J503" s="249"/>
      <c r="K503" s="249"/>
      <c r="L503" s="249"/>
      <c r="M503" s="249"/>
      <c r="N503" s="249"/>
      <c r="O503" s="249"/>
      <c r="P503" s="249"/>
      <c r="Q503" s="252"/>
      <c r="R503" s="252"/>
      <c r="S503" s="252"/>
      <c r="T503" s="252"/>
      <c r="U503" s="252"/>
      <c r="V503" s="252"/>
      <c r="W503" s="252"/>
      <c r="X503" s="252"/>
      <c r="Y503" s="252"/>
      <c r="Z503" s="252"/>
      <c r="AA503" s="252"/>
      <c r="AB503" s="252"/>
      <c r="AC503" s="252"/>
      <c r="AD503" s="252"/>
      <c r="AE503" s="229">
        <f>IF(OR(AND(E503="Feb",OR(F503=2012,OR(F503=2016,OR(F503=2020,OR(F503=2024,OR(F503=2028,F503=2032)))))),AND(E503="Feb",OR(F503=2036,OR(F503=2040,F503=2044)))),29,VLOOKUP(E503,Lookup!$B$2:$C$13,2,FALSE))</f>
        <v>28</v>
      </c>
      <c r="AF503" s="495">
        <f t="shared" si="38"/>
        <v>0</v>
      </c>
      <c r="AG503" s="496"/>
      <c r="AI503" s="229">
        <f t="shared" si="42"/>
        <v>4</v>
      </c>
    </row>
    <row r="504" spans="2:35" s="212" customFormat="1" ht="12.75" hidden="1">
      <c r="B504" s="211"/>
      <c r="D504" s="228">
        <f t="shared" si="41"/>
        <v>4</v>
      </c>
      <c r="E504" s="217" t="str">
        <f>IF(E503="","",VLOOKUP(E503,Lookup!$A$2:$B$13,2,FALSE))</f>
        <v>Mar</v>
      </c>
      <c r="F504" s="218">
        <f t="shared" si="40"/>
        <v>1903</v>
      </c>
      <c r="G504" s="249"/>
      <c r="H504" s="249"/>
      <c r="I504" s="249"/>
      <c r="J504" s="249"/>
      <c r="K504" s="249"/>
      <c r="L504" s="249"/>
      <c r="M504" s="249"/>
      <c r="N504" s="249"/>
      <c r="O504" s="249"/>
      <c r="P504" s="249"/>
      <c r="Q504" s="252"/>
      <c r="R504" s="252"/>
      <c r="S504" s="252"/>
      <c r="T504" s="252"/>
      <c r="U504" s="252"/>
      <c r="V504" s="252"/>
      <c r="W504" s="252"/>
      <c r="X504" s="252"/>
      <c r="Y504" s="252"/>
      <c r="Z504" s="252"/>
      <c r="AA504" s="252"/>
      <c r="AB504" s="252"/>
      <c r="AC504" s="252"/>
      <c r="AD504" s="252"/>
      <c r="AE504" s="229">
        <f>IF(OR(AND(E504="Feb",OR(F504=2012,OR(F504=2016,OR(F504=2020,OR(F504=2024,OR(F504=2028,F504=2032)))))),AND(E504="Feb",OR(F504=2036,OR(F504=2040,F504=2044)))),29,VLOOKUP(E504,Lookup!$B$2:$C$13,2,FALSE))</f>
        <v>31</v>
      </c>
      <c r="AF504" s="495">
        <f t="shared" si="38"/>
        <v>0</v>
      </c>
      <c r="AG504" s="496"/>
      <c r="AI504" s="229">
        <f t="shared" si="42"/>
        <v>4</v>
      </c>
    </row>
    <row r="505" spans="2:35" s="212" customFormat="1" ht="12.75" hidden="1">
      <c r="B505" s="211"/>
      <c r="D505" s="228">
        <f t="shared" si="41"/>
        <v>4</v>
      </c>
      <c r="E505" s="217" t="str">
        <f>IF(E504="","",VLOOKUP(E504,Lookup!$A$2:$B$13,2,FALSE))</f>
        <v>Apr</v>
      </c>
      <c r="F505" s="218">
        <f t="shared" si="40"/>
        <v>1903</v>
      </c>
      <c r="G505" s="249"/>
      <c r="H505" s="249"/>
      <c r="I505" s="249"/>
      <c r="J505" s="249"/>
      <c r="K505" s="249"/>
      <c r="L505" s="249"/>
      <c r="M505" s="249"/>
      <c r="N505" s="249"/>
      <c r="O505" s="249"/>
      <c r="P505" s="249"/>
      <c r="Q505" s="252"/>
      <c r="R505" s="252"/>
      <c r="S505" s="252"/>
      <c r="T505" s="252"/>
      <c r="U505" s="252"/>
      <c r="V505" s="252"/>
      <c r="W505" s="252"/>
      <c r="X505" s="252"/>
      <c r="Y505" s="252"/>
      <c r="Z505" s="252"/>
      <c r="AA505" s="252"/>
      <c r="AB505" s="252"/>
      <c r="AC505" s="252"/>
      <c r="AD505" s="252"/>
      <c r="AE505" s="229">
        <f>IF(OR(AND(E505="Feb",OR(F505=2012,OR(F505=2016,OR(F505=2020,OR(F505=2024,OR(F505=2028,F505=2032)))))),AND(E505="Feb",OR(F505=2036,OR(F505=2040,F505=2044)))),29,VLOOKUP(E505,Lookup!$B$2:$C$13,2,FALSE))</f>
        <v>30</v>
      </c>
      <c r="AF505" s="495">
        <f t="shared" si="38"/>
        <v>0</v>
      </c>
      <c r="AG505" s="496"/>
      <c r="AI505" s="229">
        <f t="shared" si="42"/>
        <v>4</v>
      </c>
    </row>
    <row r="506" spans="2:35" s="212" customFormat="1" ht="12.75" hidden="1">
      <c r="B506" s="211"/>
      <c r="D506" s="228">
        <f t="shared" si="41"/>
        <v>4</v>
      </c>
      <c r="E506" s="217" t="str">
        <f>IF(E505="","",VLOOKUP(E505,Lookup!$A$2:$B$13,2,FALSE))</f>
        <v>May</v>
      </c>
      <c r="F506" s="218">
        <f t="shared" si="40"/>
        <v>1903</v>
      </c>
      <c r="G506" s="249"/>
      <c r="H506" s="249"/>
      <c r="I506" s="249"/>
      <c r="J506" s="249"/>
      <c r="K506" s="249"/>
      <c r="L506" s="249"/>
      <c r="M506" s="249"/>
      <c r="N506" s="249"/>
      <c r="O506" s="249"/>
      <c r="P506" s="249"/>
      <c r="Q506" s="252"/>
      <c r="R506" s="252"/>
      <c r="S506" s="252"/>
      <c r="T506" s="252"/>
      <c r="U506" s="252"/>
      <c r="V506" s="252"/>
      <c r="W506" s="252"/>
      <c r="X506" s="252"/>
      <c r="Y506" s="252"/>
      <c r="Z506" s="252"/>
      <c r="AA506" s="252"/>
      <c r="AB506" s="252"/>
      <c r="AC506" s="252"/>
      <c r="AD506" s="252"/>
      <c r="AE506" s="229">
        <f>IF(OR(AND(E506="Feb",OR(F506=2012,OR(F506=2016,OR(F506=2020,OR(F506=2024,OR(F506=2028,F506=2032)))))),AND(E506="Feb",OR(F506=2036,OR(F506=2040,F506=2044)))),29,VLOOKUP(E506,Lookup!$B$2:$C$13,2,FALSE))</f>
        <v>31</v>
      </c>
      <c r="AF506" s="495">
        <f t="shared" si="38"/>
        <v>0</v>
      </c>
      <c r="AG506" s="496"/>
      <c r="AI506" s="229">
        <f t="shared" si="42"/>
        <v>4</v>
      </c>
    </row>
    <row r="507" spans="2:35" s="212" customFormat="1" ht="12.75" hidden="1">
      <c r="B507" s="211"/>
      <c r="D507" s="228">
        <f t="shared" si="41"/>
        <v>4</v>
      </c>
      <c r="E507" s="217" t="str">
        <f>IF(E506="","",VLOOKUP(E506,Lookup!$A$2:$B$13,2,FALSE))</f>
        <v>Jun</v>
      </c>
      <c r="F507" s="218">
        <f t="shared" si="40"/>
        <v>1903</v>
      </c>
      <c r="G507" s="249"/>
      <c r="H507" s="249"/>
      <c r="I507" s="249"/>
      <c r="J507" s="249"/>
      <c r="K507" s="249"/>
      <c r="L507" s="249"/>
      <c r="M507" s="249"/>
      <c r="N507" s="249"/>
      <c r="O507" s="249"/>
      <c r="P507" s="249"/>
      <c r="Q507" s="252"/>
      <c r="R507" s="252"/>
      <c r="S507" s="252"/>
      <c r="T507" s="252"/>
      <c r="U507" s="252"/>
      <c r="V507" s="252"/>
      <c r="W507" s="252"/>
      <c r="X507" s="252"/>
      <c r="Y507" s="252"/>
      <c r="Z507" s="252"/>
      <c r="AA507" s="252"/>
      <c r="AB507" s="252"/>
      <c r="AC507" s="252"/>
      <c r="AD507" s="252"/>
      <c r="AE507" s="229">
        <f>IF(OR(AND(E507="Feb",OR(F507=2012,OR(F507=2016,OR(F507=2020,OR(F507=2024,OR(F507=2028,F507=2032)))))),AND(E507="Feb",OR(F507=2036,OR(F507=2040,F507=2044)))),29,VLOOKUP(E507,Lookup!$B$2:$C$13,2,FALSE))</f>
        <v>30</v>
      </c>
      <c r="AF507" s="495">
        <f t="shared" si="38"/>
        <v>0</v>
      </c>
      <c r="AG507" s="496"/>
      <c r="AI507" s="229">
        <f t="shared" si="42"/>
        <v>4</v>
      </c>
    </row>
    <row r="508" spans="2:35" s="212" customFormat="1" ht="12.75" hidden="1">
      <c r="B508" s="211"/>
      <c r="D508" s="228">
        <f t="shared" si="41"/>
        <v>4</v>
      </c>
      <c r="E508" s="217" t="str">
        <f>IF(E507="","",VLOOKUP(E507,Lookup!$A$2:$B$13,2,FALSE))</f>
        <v>Jul</v>
      </c>
      <c r="F508" s="218">
        <f t="shared" si="40"/>
        <v>1903</v>
      </c>
      <c r="G508" s="249"/>
      <c r="H508" s="249"/>
      <c r="I508" s="249"/>
      <c r="J508" s="249"/>
      <c r="K508" s="249"/>
      <c r="L508" s="249"/>
      <c r="M508" s="249"/>
      <c r="N508" s="249"/>
      <c r="O508" s="249"/>
      <c r="P508" s="249"/>
      <c r="Q508" s="252"/>
      <c r="R508" s="252"/>
      <c r="S508" s="252"/>
      <c r="T508" s="252"/>
      <c r="U508" s="252"/>
      <c r="V508" s="252"/>
      <c r="W508" s="252"/>
      <c r="X508" s="252"/>
      <c r="Y508" s="252"/>
      <c r="Z508" s="252"/>
      <c r="AA508" s="252"/>
      <c r="AB508" s="252"/>
      <c r="AC508" s="252"/>
      <c r="AD508" s="252"/>
      <c r="AE508" s="229">
        <f>IF(OR(AND(E508="Feb",OR(F508=2012,OR(F508=2016,OR(F508=2020,OR(F508=2024,OR(F508=2028,F508=2032)))))),AND(E508="Feb",OR(F508=2036,OR(F508=2040,F508=2044)))),29,VLOOKUP(E508,Lookup!$B$2:$C$13,2,FALSE))</f>
        <v>31</v>
      </c>
      <c r="AF508" s="495">
        <f t="shared" si="38"/>
        <v>0</v>
      </c>
      <c r="AG508" s="496"/>
      <c r="AI508" s="229">
        <f t="shared" si="42"/>
        <v>4</v>
      </c>
    </row>
    <row r="509" spans="2:35" s="212" customFormat="1" ht="12.75" hidden="1">
      <c r="B509" s="211"/>
      <c r="D509" s="228">
        <f t="shared" si="41"/>
        <v>4</v>
      </c>
      <c r="E509" s="217" t="str">
        <f>IF(E508="","",VLOOKUP(E508,Lookup!$A$2:$B$13,2,FALSE))</f>
        <v>Aug</v>
      </c>
      <c r="F509" s="218">
        <f t="shared" si="40"/>
        <v>1903</v>
      </c>
      <c r="G509" s="249"/>
      <c r="H509" s="249"/>
      <c r="I509" s="249"/>
      <c r="J509" s="249"/>
      <c r="K509" s="249"/>
      <c r="L509" s="249"/>
      <c r="M509" s="249"/>
      <c r="N509" s="249"/>
      <c r="O509" s="249"/>
      <c r="P509" s="249"/>
      <c r="Q509" s="252"/>
      <c r="R509" s="252"/>
      <c r="S509" s="252"/>
      <c r="T509" s="252"/>
      <c r="U509" s="252"/>
      <c r="V509" s="252"/>
      <c r="W509" s="252"/>
      <c r="X509" s="252"/>
      <c r="Y509" s="252"/>
      <c r="Z509" s="252"/>
      <c r="AA509" s="252"/>
      <c r="AB509" s="252"/>
      <c r="AC509" s="252"/>
      <c r="AD509" s="252"/>
      <c r="AE509" s="229">
        <f>IF(OR(AND(E509="Feb",OR(F509=2012,OR(F509=2016,OR(F509=2020,OR(F509=2024,OR(F509=2028,F509=2032)))))),AND(E509="Feb",OR(F509=2036,OR(F509=2040,F509=2044)))),29,VLOOKUP(E509,Lookup!$B$2:$C$13,2,FALSE))</f>
        <v>31</v>
      </c>
      <c r="AF509" s="495">
        <f t="shared" si="38"/>
        <v>0</v>
      </c>
      <c r="AG509" s="496"/>
      <c r="AI509" s="229">
        <f t="shared" si="42"/>
        <v>4</v>
      </c>
    </row>
    <row r="510" spans="2:35" s="212" customFormat="1" ht="12.75" hidden="1">
      <c r="B510" s="211"/>
      <c r="D510" s="228">
        <f t="shared" si="41"/>
        <v>4</v>
      </c>
      <c r="E510" s="217" t="str">
        <f>IF(E509="","",VLOOKUP(E509,Lookup!$A$2:$B$13,2,FALSE))</f>
        <v>Sep</v>
      </c>
      <c r="F510" s="218">
        <f t="shared" si="40"/>
        <v>1903</v>
      </c>
      <c r="G510" s="249"/>
      <c r="H510" s="249"/>
      <c r="I510" s="249"/>
      <c r="J510" s="249"/>
      <c r="K510" s="249"/>
      <c r="L510" s="249"/>
      <c r="M510" s="249"/>
      <c r="N510" s="249"/>
      <c r="O510" s="249"/>
      <c r="P510" s="249"/>
      <c r="Q510" s="252"/>
      <c r="R510" s="252"/>
      <c r="S510" s="252"/>
      <c r="T510" s="252"/>
      <c r="U510" s="252"/>
      <c r="V510" s="252"/>
      <c r="W510" s="252"/>
      <c r="X510" s="252"/>
      <c r="Y510" s="252"/>
      <c r="Z510" s="252"/>
      <c r="AA510" s="252"/>
      <c r="AB510" s="252"/>
      <c r="AC510" s="252"/>
      <c r="AD510" s="252"/>
      <c r="AE510" s="229">
        <f>IF(OR(AND(E510="Feb",OR(F510=2012,OR(F510=2016,OR(F510=2020,OR(F510=2024,OR(F510=2028,F510=2032)))))),AND(E510="Feb",OR(F510=2036,OR(F510=2040,F510=2044)))),29,VLOOKUP(E510,Lookup!$B$2:$C$13,2,FALSE))</f>
        <v>30</v>
      </c>
      <c r="AF510" s="495">
        <f t="shared" si="38"/>
        <v>0</v>
      </c>
      <c r="AG510" s="496"/>
      <c r="AI510" s="229">
        <f t="shared" si="42"/>
        <v>4</v>
      </c>
    </row>
    <row r="511" spans="2:35" s="212" customFormat="1" ht="12.75" hidden="1">
      <c r="B511" s="211"/>
      <c r="D511" s="228">
        <f t="shared" si="41"/>
        <v>4</v>
      </c>
      <c r="E511" s="217" t="str">
        <f>IF(E510="","",VLOOKUP(E510,Lookup!$A$2:$B$13,2,FALSE))</f>
        <v>Oct</v>
      </c>
      <c r="F511" s="218">
        <f t="shared" si="40"/>
        <v>1903</v>
      </c>
      <c r="G511" s="249"/>
      <c r="H511" s="249"/>
      <c r="I511" s="249"/>
      <c r="J511" s="249"/>
      <c r="K511" s="249"/>
      <c r="L511" s="249"/>
      <c r="M511" s="249"/>
      <c r="N511" s="249"/>
      <c r="O511" s="249"/>
      <c r="P511" s="249"/>
      <c r="Q511" s="252"/>
      <c r="R511" s="252"/>
      <c r="S511" s="252"/>
      <c r="T511" s="252"/>
      <c r="U511" s="252"/>
      <c r="V511" s="252"/>
      <c r="W511" s="252"/>
      <c r="X511" s="252"/>
      <c r="Y511" s="252"/>
      <c r="Z511" s="252"/>
      <c r="AA511" s="252"/>
      <c r="AB511" s="252"/>
      <c r="AC511" s="252"/>
      <c r="AD511" s="252"/>
      <c r="AE511" s="229">
        <f>IF(OR(AND(E511="Feb",OR(F511=2012,OR(F511=2016,OR(F511=2020,OR(F511=2024,OR(F511=2028,F511=2032)))))),AND(E511="Feb",OR(F511=2036,OR(F511=2040,F511=2044)))),29,VLOOKUP(E511,Lookup!$B$2:$C$13,2,FALSE))</f>
        <v>31</v>
      </c>
      <c r="AF511" s="495">
        <f t="shared" si="38"/>
        <v>0</v>
      </c>
      <c r="AG511" s="496"/>
      <c r="AI511" s="229">
        <f t="shared" si="42"/>
        <v>4</v>
      </c>
    </row>
    <row r="512" spans="2:35" s="212" customFormat="1" ht="12.75" hidden="1">
      <c r="B512" s="211"/>
      <c r="D512" s="228">
        <f t="shared" si="41"/>
        <v>4</v>
      </c>
      <c r="E512" s="217" t="str">
        <f>IF(E511="","",VLOOKUP(E511,Lookup!$A$2:$B$13,2,FALSE))</f>
        <v>Nov</v>
      </c>
      <c r="F512" s="218">
        <f t="shared" si="40"/>
        <v>1903</v>
      </c>
      <c r="G512" s="249"/>
      <c r="H512" s="249"/>
      <c r="I512" s="249"/>
      <c r="J512" s="249"/>
      <c r="K512" s="249"/>
      <c r="L512" s="249"/>
      <c r="M512" s="249"/>
      <c r="N512" s="249"/>
      <c r="O512" s="249"/>
      <c r="P512" s="249"/>
      <c r="Q512" s="252"/>
      <c r="R512" s="252"/>
      <c r="S512" s="252"/>
      <c r="T512" s="252"/>
      <c r="U512" s="252"/>
      <c r="V512" s="252"/>
      <c r="W512" s="252"/>
      <c r="X512" s="252"/>
      <c r="Y512" s="252"/>
      <c r="Z512" s="252"/>
      <c r="AA512" s="252"/>
      <c r="AB512" s="252"/>
      <c r="AC512" s="252"/>
      <c r="AD512" s="252"/>
      <c r="AE512" s="229">
        <f>IF(OR(AND(E512="Feb",OR(F512=2012,OR(F512=2016,OR(F512=2020,OR(F512=2024,OR(F512=2028,F512=2032)))))),AND(E512="Feb",OR(F512=2036,OR(F512=2040,F512=2044)))),29,VLOOKUP(E512,Lookup!$B$2:$C$13,2,FALSE))</f>
        <v>30</v>
      </c>
      <c r="AF512" s="495">
        <f t="shared" si="38"/>
        <v>0</v>
      </c>
      <c r="AG512" s="496"/>
      <c r="AI512" s="229">
        <f t="shared" si="42"/>
        <v>4</v>
      </c>
    </row>
    <row r="513" spans="2:35" s="212" customFormat="1" ht="13.5" hidden="1" thickBot="1">
      <c r="B513" s="211"/>
      <c r="D513" s="230">
        <f t="shared" si="41"/>
        <v>4</v>
      </c>
      <c r="E513" s="231" t="str">
        <f>IF(E512="","",VLOOKUP(E512,Lookup!$A$2:$B$13,2,FALSE))</f>
        <v>Dec</v>
      </c>
      <c r="F513" s="232">
        <f t="shared" si="40"/>
        <v>1903</v>
      </c>
      <c r="G513" s="256"/>
      <c r="H513" s="256"/>
      <c r="I513" s="256"/>
      <c r="J513" s="256"/>
      <c r="K513" s="256"/>
      <c r="L513" s="256"/>
      <c r="M513" s="256"/>
      <c r="N513" s="256"/>
      <c r="O513" s="256"/>
      <c r="P513" s="256"/>
      <c r="Q513" s="257"/>
      <c r="R513" s="257"/>
      <c r="S513" s="257"/>
      <c r="T513" s="257"/>
      <c r="U513" s="257"/>
      <c r="V513" s="257"/>
      <c r="W513" s="257"/>
      <c r="X513" s="257"/>
      <c r="Y513" s="257"/>
      <c r="Z513" s="257"/>
      <c r="AA513" s="257"/>
      <c r="AB513" s="257"/>
      <c r="AC513" s="257"/>
      <c r="AD513" s="257"/>
      <c r="AE513" s="233">
        <f>IF(OR(AND(E513="Feb",OR(F513=2012,OR(F513=2016,OR(F513=2020,OR(F513=2024,OR(F513=2028,F513=2032)))))),AND(E513="Feb",OR(F513=2036,OR(F513=2040,F513=2044)))),29,VLOOKUP(E513,Lookup!$B$2:$C$13,2,FALSE))</f>
        <v>31</v>
      </c>
      <c r="AF513" s="531">
        <f t="shared" si="38"/>
        <v>0</v>
      </c>
      <c r="AG513" s="532"/>
      <c r="AI513" s="233">
        <f t="shared" si="42"/>
        <v>4</v>
      </c>
    </row>
    <row r="514" spans="2:35" s="212" customFormat="1" ht="12.75" hidden="1">
      <c r="B514" s="211"/>
      <c r="D514" s="213">
        <f t="shared" si="41"/>
        <v>5</v>
      </c>
      <c r="E514" s="234" t="str">
        <f>IF(E513="","",VLOOKUP(E513,Lookup!$A$2:$B$13,2,FALSE))</f>
        <v>Jan</v>
      </c>
      <c r="F514" s="235">
        <f t="shared" si="40"/>
        <v>1904</v>
      </c>
      <c r="G514" s="248"/>
      <c r="H514" s="248"/>
      <c r="I514" s="248"/>
      <c r="J514" s="248"/>
      <c r="K514" s="248"/>
      <c r="L514" s="248"/>
      <c r="M514" s="248"/>
      <c r="N514" s="248"/>
      <c r="O514" s="248"/>
      <c r="P514" s="248"/>
      <c r="Q514" s="251"/>
      <c r="R514" s="251"/>
      <c r="S514" s="251"/>
      <c r="T514" s="251"/>
      <c r="U514" s="251"/>
      <c r="V514" s="251"/>
      <c r="W514" s="251"/>
      <c r="X514" s="251"/>
      <c r="Y514" s="251"/>
      <c r="Z514" s="251"/>
      <c r="AA514" s="251"/>
      <c r="AB514" s="251"/>
      <c r="AC514" s="251"/>
      <c r="AD514" s="251"/>
      <c r="AE514" s="215">
        <f>IF(OR(AND(E514="Feb",OR(F514=2012,OR(F514=2016,OR(F514=2020,OR(F514=2024,OR(F514=2028,F514=2032)))))),AND(E514="Feb",OR(F514=2036,OR(F514=2040,F514=2044)))),29,VLOOKUP(E514,Lookup!$B$2:$C$13,2,FALSE))</f>
        <v>31</v>
      </c>
      <c r="AF514" s="528">
        <f t="shared" si="38"/>
        <v>0</v>
      </c>
      <c r="AG514" s="529"/>
      <c r="AI514" s="215">
        <f t="shared" si="42"/>
        <v>5</v>
      </c>
    </row>
    <row r="515" spans="2:35" s="212" customFormat="1" ht="12.75" hidden="1">
      <c r="B515" s="211"/>
      <c r="D515" s="216">
        <f t="shared" si="41"/>
        <v>5</v>
      </c>
      <c r="E515" s="217" t="str">
        <f>IF(E514="","",VLOOKUP(E514,Lookup!$A$2:$B$13,2,FALSE))</f>
        <v>Feb</v>
      </c>
      <c r="F515" s="218">
        <f t="shared" si="40"/>
        <v>1904</v>
      </c>
      <c r="G515" s="249"/>
      <c r="H515" s="249"/>
      <c r="I515" s="249"/>
      <c r="J515" s="249"/>
      <c r="K515" s="249"/>
      <c r="L515" s="249"/>
      <c r="M515" s="249"/>
      <c r="N515" s="249"/>
      <c r="O515" s="249"/>
      <c r="P515" s="249"/>
      <c r="Q515" s="252"/>
      <c r="R515" s="252"/>
      <c r="S515" s="252"/>
      <c r="T515" s="252"/>
      <c r="U515" s="252"/>
      <c r="V515" s="252"/>
      <c r="W515" s="252"/>
      <c r="X515" s="252"/>
      <c r="Y515" s="252"/>
      <c r="Z515" s="252"/>
      <c r="AA515" s="252"/>
      <c r="AB515" s="252"/>
      <c r="AC515" s="252"/>
      <c r="AD515" s="252"/>
      <c r="AE515" s="219">
        <f>IF(OR(AND(E515="Feb",OR(F515=2012,OR(F515=2016,OR(F515=2020,OR(F515=2024,OR(F515=2028,F515=2032)))))),AND(E515="Feb",OR(F515=2036,OR(F515=2040,F515=2044)))),29,VLOOKUP(E515,Lookup!$B$2:$C$13,2,FALSE))</f>
        <v>28</v>
      </c>
      <c r="AF515" s="495">
        <f t="shared" si="38"/>
        <v>0</v>
      </c>
      <c r="AG515" s="496"/>
      <c r="AI515" s="219">
        <f t="shared" si="42"/>
        <v>5</v>
      </c>
    </row>
    <row r="516" spans="2:35" s="212" customFormat="1" ht="12.75" hidden="1">
      <c r="B516" s="211"/>
      <c r="D516" s="216">
        <f t="shared" si="41"/>
        <v>5</v>
      </c>
      <c r="E516" s="217" t="str">
        <f>IF(E515="","",VLOOKUP(E515,Lookup!$A$2:$B$13,2,FALSE))</f>
        <v>Mar</v>
      </c>
      <c r="F516" s="218">
        <f t="shared" si="40"/>
        <v>1904</v>
      </c>
      <c r="G516" s="249"/>
      <c r="H516" s="249"/>
      <c r="I516" s="249"/>
      <c r="J516" s="249"/>
      <c r="K516" s="249"/>
      <c r="L516" s="249"/>
      <c r="M516" s="249"/>
      <c r="N516" s="249"/>
      <c r="O516" s="249"/>
      <c r="P516" s="249"/>
      <c r="Q516" s="252"/>
      <c r="R516" s="252"/>
      <c r="S516" s="252"/>
      <c r="T516" s="252"/>
      <c r="U516" s="252"/>
      <c r="V516" s="252"/>
      <c r="W516" s="252"/>
      <c r="X516" s="252"/>
      <c r="Y516" s="252"/>
      <c r="Z516" s="252"/>
      <c r="AA516" s="252"/>
      <c r="AB516" s="252"/>
      <c r="AC516" s="252"/>
      <c r="AD516" s="252"/>
      <c r="AE516" s="219">
        <f>IF(OR(AND(E516="Feb",OR(F516=2012,OR(F516=2016,OR(F516=2020,OR(F516=2024,OR(F516=2028,F516=2032)))))),AND(E516="Feb",OR(F516=2036,OR(F516=2040,F516=2044)))),29,VLOOKUP(E516,Lookup!$B$2:$C$13,2,FALSE))</f>
        <v>31</v>
      </c>
      <c r="AF516" s="495">
        <f t="shared" si="38"/>
        <v>0</v>
      </c>
      <c r="AG516" s="496"/>
      <c r="AI516" s="219">
        <f t="shared" si="42"/>
        <v>5</v>
      </c>
    </row>
    <row r="517" spans="2:35" s="212" customFormat="1" ht="12.75" hidden="1">
      <c r="B517" s="211"/>
      <c r="D517" s="216">
        <f t="shared" si="41"/>
        <v>5</v>
      </c>
      <c r="E517" s="217" t="str">
        <f>IF(E516="","",VLOOKUP(E516,Lookup!$A$2:$B$13,2,FALSE))</f>
        <v>Apr</v>
      </c>
      <c r="F517" s="218">
        <f t="shared" si="40"/>
        <v>1904</v>
      </c>
      <c r="G517" s="249"/>
      <c r="H517" s="249"/>
      <c r="I517" s="249"/>
      <c r="J517" s="249"/>
      <c r="K517" s="249"/>
      <c r="L517" s="249"/>
      <c r="M517" s="249"/>
      <c r="N517" s="249"/>
      <c r="O517" s="249"/>
      <c r="P517" s="249"/>
      <c r="Q517" s="252"/>
      <c r="R517" s="252"/>
      <c r="S517" s="252"/>
      <c r="T517" s="252"/>
      <c r="U517" s="252"/>
      <c r="V517" s="252"/>
      <c r="W517" s="252"/>
      <c r="X517" s="252"/>
      <c r="Y517" s="252"/>
      <c r="Z517" s="252"/>
      <c r="AA517" s="252"/>
      <c r="AB517" s="252"/>
      <c r="AC517" s="252"/>
      <c r="AD517" s="252"/>
      <c r="AE517" s="219">
        <f>IF(OR(AND(E517="Feb",OR(F517=2012,OR(F517=2016,OR(F517=2020,OR(F517=2024,OR(F517=2028,F517=2032)))))),AND(E517="Feb",OR(F517=2036,OR(F517=2040,F517=2044)))),29,VLOOKUP(E517,Lookup!$B$2:$C$13,2,FALSE))</f>
        <v>30</v>
      </c>
      <c r="AF517" s="495">
        <f t="shared" si="38"/>
        <v>0</v>
      </c>
      <c r="AG517" s="496"/>
      <c r="AI517" s="219">
        <f t="shared" si="42"/>
        <v>5</v>
      </c>
    </row>
    <row r="518" spans="2:35" s="212" customFormat="1" ht="12.75" hidden="1">
      <c r="B518" s="211"/>
      <c r="D518" s="216">
        <f t="shared" si="41"/>
        <v>5</v>
      </c>
      <c r="E518" s="217" t="str">
        <f>IF(E517="","",VLOOKUP(E517,Lookup!$A$2:$B$13,2,FALSE))</f>
        <v>May</v>
      </c>
      <c r="F518" s="218">
        <f t="shared" si="40"/>
        <v>1904</v>
      </c>
      <c r="G518" s="249"/>
      <c r="H518" s="249"/>
      <c r="I518" s="249"/>
      <c r="J518" s="249"/>
      <c r="K518" s="249"/>
      <c r="L518" s="249"/>
      <c r="M518" s="249"/>
      <c r="N518" s="249"/>
      <c r="O518" s="249"/>
      <c r="P518" s="249"/>
      <c r="Q518" s="252"/>
      <c r="R518" s="252"/>
      <c r="S518" s="252"/>
      <c r="T518" s="252"/>
      <c r="U518" s="252"/>
      <c r="V518" s="252"/>
      <c r="W518" s="252"/>
      <c r="X518" s="252"/>
      <c r="Y518" s="252"/>
      <c r="Z518" s="252"/>
      <c r="AA518" s="252"/>
      <c r="AB518" s="252"/>
      <c r="AC518" s="252"/>
      <c r="AD518" s="252"/>
      <c r="AE518" s="219">
        <f>IF(OR(AND(E518="Feb",OR(F518=2012,OR(F518=2016,OR(F518=2020,OR(F518=2024,OR(F518=2028,F518=2032)))))),AND(E518="Feb",OR(F518=2036,OR(F518=2040,F518=2044)))),29,VLOOKUP(E518,Lookup!$B$2:$C$13,2,FALSE))</f>
        <v>31</v>
      </c>
      <c r="AF518" s="495">
        <f t="shared" si="38"/>
        <v>0</v>
      </c>
      <c r="AG518" s="496"/>
      <c r="AI518" s="219">
        <f t="shared" si="42"/>
        <v>5</v>
      </c>
    </row>
    <row r="519" spans="2:35" s="212" customFormat="1" ht="12.75" hidden="1">
      <c r="B519" s="211"/>
      <c r="D519" s="216">
        <f t="shared" si="41"/>
        <v>5</v>
      </c>
      <c r="E519" s="217" t="str">
        <f>IF(E518="","",VLOOKUP(E518,Lookup!$A$2:$B$13,2,FALSE))</f>
        <v>Jun</v>
      </c>
      <c r="F519" s="218">
        <f t="shared" si="40"/>
        <v>1904</v>
      </c>
      <c r="G519" s="249"/>
      <c r="H519" s="249"/>
      <c r="I519" s="249"/>
      <c r="J519" s="249"/>
      <c r="K519" s="249"/>
      <c r="L519" s="249"/>
      <c r="M519" s="249"/>
      <c r="N519" s="249"/>
      <c r="O519" s="249"/>
      <c r="P519" s="249"/>
      <c r="Q519" s="252"/>
      <c r="R519" s="252"/>
      <c r="S519" s="252"/>
      <c r="T519" s="252"/>
      <c r="U519" s="252"/>
      <c r="V519" s="252"/>
      <c r="W519" s="252"/>
      <c r="X519" s="252"/>
      <c r="Y519" s="252"/>
      <c r="Z519" s="252"/>
      <c r="AA519" s="252"/>
      <c r="AB519" s="252"/>
      <c r="AC519" s="252"/>
      <c r="AD519" s="252"/>
      <c r="AE519" s="219">
        <f>IF(OR(AND(E519="Feb",OR(F519=2012,OR(F519=2016,OR(F519=2020,OR(F519=2024,OR(F519=2028,F519=2032)))))),AND(E519="Feb",OR(F519=2036,OR(F519=2040,F519=2044)))),29,VLOOKUP(E519,Lookup!$B$2:$C$13,2,FALSE))</f>
        <v>30</v>
      </c>
      <c r="AF519" s="495">
        <f t="shared" si="38"/>
        <v>0</v>
      </c>
      <c r="AG519" s="496"/>
      <c r="AI519" s="219">
        <f t="shared" si="42"/>
        <v>5</v>
      </c>
    </row>
    <row r="520" spans="2:35" s="212" customFormat="1" ht="12.75" hidden="1">
      <c r="B520" s="211"/>
      <c r="D520" s="216">
        <f t="shared" si="41"/>
        <v>5</v>
      </c>
      <c r="E520" s="217" t="str">
        <f>IF(E519="","",VLOOKUP(E519,Lookup!$A$2:$B$13,2,FALSE))</f>
        <v>Jul</v>
      </c>
      <c r="F520" s="218">
        <f t="shared" si="40"/>
        <v>1904</v>
      </c>
      <c r="G520" s="249"/>
      <c r="H520" s="249"/>
      <c r="I520" s="249"/>
      <c r="J520" s="249"/>
      <c r="K520" s="249"/>
      <c r="L520" s="249"/>
      <c r="M520" s="249"/>
      <c r="N520" s="249"/>
      <c r="O520" s="249"/>
      <c r="P520" s="249"/>
      <c r="Q520" s="252"/>
      <c r="R520" s="252"/>
      <c r="S520" s="252"/>
      <c r="T520" s="252"/>
      <c r="U520" s="252"/>
      <c r="V520" s="252"/>
      <c r="W520" s="252"/>
      <c r="X520" s="252"/>
      <c r="Y520" s="252"/>
      <c r="Z520" s="252"/>
      <c r="AA520" s="252"/>
      <c r="AB520" s="252"/>
      <c r="AC520" s="252"/>
      <c r="AD520" s="252"/>
      <c r="AE520" s="219">
        <f>IF(OR(AND(E520="Feb",OR(F520=2012,OR(F520=2016,OR(F520=2020,OR(F520=2024,OR(F520=2028,F520=2032)))))),AND(E520="Feb",OR(F520=2036,OR(F520=2040,F520=2044)))),29,VLOOKUP(E520,Lookup!$B$2:$C$13,2,FALSE))</f>
        <v>31</v>
      </c>
      <c r="AF520" s="495">
        <f t="shared" si="38"/>
        <v>0</v>
      </c>
      <c r="AG520" s="496"/>
      <c r="AI520" s="219">
        <f t="shared" si="42"/>
        <v>5</v>
      </c>
    </row>
    <row r="521" spans="2:35" s="212" customFormat="1" ht="12.75" hidden="1">
      <c r="B521" s="211"/>
      <c r="D521" s="216">
        <f t="shared" si="41"/>
        <v>5</v>
      </c>
      <c r="E521" s="217" t="str">
        <f>IF(E520="","",VLOOKUP(E520,Lookup!$A$2:$B$13,2,FALSE))</f>
        <v>Aug</v>
      </c>
      <c r="F521" s="218">
        <f t="shared" si="40"/>
        <v>1904</v>
      </c>
      <c r="G521" s="249"/>
      <c r="H521" s="249"/>
      <c r="I521" s="249"/>
      <c r="J521" s="249"/>
      <c r="K521" s="249"/>
      <c r="L521" s="249"/>
      <c r="M521" s="249"/>
      <c r="N521" s="249"/>
      <c r="O521" s="249"/>
      <c r="P521" s="249"/>
      <c r="Q521" s="252"/>
      <c r="R521" s="252"/>
      <c r="S521" s="252"/>
      <c r="T521" s="252"/>
      <c r="U521" s="252"/>
      <c r="V521" s="252"/>
      <c r="W521" s="252"/>
      <c r="X521" s="252"/>
      <c r="Y521" s="252"/>
      <c r="Z521" s="252"/>
      <c r="AA521" s="252"/>
      <c r="AB521" s="252"/>
      <c r="AC521" s="252"/>
      <c r="AD521" s="252"/>
      <c r="AE521" s="219">
        <f>IF(OR(AND(E521="Feb",OR(F521=2012,OR(F521=2016,OR(F521=2020,OR(F521=2024,OR(F521=2028,F521=2032)))))),AND(E521="Feb",OR(F521=2036,OR(F521=2040,F521=2044)))),29,VLOOKUP(E521,Lookup!$B$2:$C$13,2,FALSE))</f>
        <v>31</v>
      </c>
      <c r="AF521" s="495">
        <f t="shared" si="38"/>
        <v>0</v>
      </c>
      <c r="AG521" s="496"/>
      <c r="AI521" s="219">
        <f t="shared" si="42"/>
        <v>5</v>
      </c>
    </row>
    <row r="522" spans="2:35" s="212" customFormat="1" ht="12.75" hidden="1">
      <c r="B522" s="211"/>
      <c r="D522" s="216">
        <f t="shared" si="41"/>
        <v>5</v>
      </c>
      <c r="E522" s="217" t="str">
        <f>IF(E521="","",VLOOKUP(E521,Lookup!$A$2:$B$13,2,FALSE))</f>
        <v>Sep</v>
      </c>
      <c r="F522" s="218">
        <f t="shared" si="40"/>
        <v>1904</v>
      </c>
      <c r="G522" s="249"/>
      <c r="H522" s="249"/>
      <c r="I522" s="249"/>
      <c r="J522" s="249"/>
      <c r="K522" s="249"/>
      <c r="L522" s="249"/>
      <c r="M522" s="249"/>
      <c r="N522" s="249"/>
      <c r="O522" s="249"/>
      <c r="P522" s="249"/>
      <c r="Q522" s="252"/>
      <c r="R522" s="252"/>
      <c r="S522" s="252"/>
      <c r="T522" s="252"/>
      <c r="U522" s="252"/>
      <c r="V522" s="252"/>
      <c r="W522" s="252"/>
      <c r="X522" s="252"/>
      <c r="Y522" s="252"/>
      <c r="Z522" s="252"/>
      <c r="AA522" s="252"/>
      <c r="AB522" s="252"/>
      <c r="AC522" s="252"/>
      <c r="AD522" s="252"/>
      <c r="AE522" s="219">
        <f>IF(OR(AND(E522="Feb",OR(F522=2012,OR(F522=2016,OR(F522=2020,OR(F522=2024,OR(F522=2028,F522=2032)))))),AND(E522="Feb",OR(F522=2036,OR(F522=2040,F522=2044)))),29,VLOOKUP(E522,Lookup!$B$2:$C$13,2,FALSE))</f>
        <v>30</v>
      </c>
      <c r="AF522" s="495">
        <f t="shared" si="38"/>
        <v>0</v>
      </c>
      <c r="AG522" s="496"/>
      <c r="AI522" s="219">
        <f t="shared" si="42"/>
        <v>5</v>
      </c>
    </row>
    <row r="523" spans="2:35" s="212" customFormat="1" ht="12.75" hidden="1">
      <c r="B523" s="211"/>
      <c r="D523" s="216">
        <f t="shared" si="41"/>
        <v>5</v>
      </c>
      <c r="E523" s="217" t="str">
        <f>IF(E522="","",VLOOKUP(E522,Lookup!$A$2:$B$13,2,FALSE))</f>
        <v>Oct</v>
      </c>
      <c r="F523" s="218">
        <f t="shared" si="40"/>
        <v>1904</v>
      </c>
      <c r="G523" s="249"/>
      <c r="H523" s="249"/>
      <c r="I523" s="249"/>
      <c r="J523" s="249"/>
      <c r="K523" s="249"/>
      <c r="L523" s="249"/>
      <c r="M523" s="249"/>
      <c r="N523" s="249"/>
      <c r="O523" s="249"/>
      <c r="P523" s="249"/>
      <c r="Q523" s="252"/>
      <c r="R523" s="252"/>
      <c r="S523" s="252"/>
      <c r="T523" s="252"/>
      <c r="U523" s="252"/>
      <c r="V523" s="252"/>
      <c r="W523" s="252"/>
      <c r="X523" s="252"/>
      <c r="Y523" s="252"/>
      <c r="Z523" s="252"/>
      <c r="AA523" s="252"/>
      <c r="AB523" s="252"/>
      <c r="AC523" s="252"/>
      <c r="AD523" s="252"/>
      <c r="AE523" s="219">
        <f>IF(OR(AND(E523="Feb",OR(F523=2012,OR(F523=2016,OR(F523=2020,OR(F523=2024,OR(F523=2028,F523=2032)))))),AND(E523="Feb",OR(F523=2036,OR(F523=2040,F523=2044)))),29,VLOOKUP(E523,Lookup!$B$2:$C$13,2,FALSE))</f>
        <v>31</v>
      </c>
      <c r="AF523" s="495">
        <f t="shared" si="38"/>
        <v>0</v>
      </c>
      <c r="AG523" s="496"/>
      <c r="AI523" s="219">
        <f t="shared" si="42"/>
        <v>5</v>
      </c>
    </row>
    <row r="524" spans="2:35" s="212" customFormat="1" ht="12.75" hidden="1">
      <c r="B524" s="211"/>
      <c r="D524" s="216">
        <f t="shared" si="41"/>
        <v>5</v>
      </c>
      <c r="E524" s="217" t="str">
        <f>IF(E523="","",VLOOKUP(E523,Lookup!$A$2:$B$13,2,FALSE))</f>
        <v>Nov</v>
      </c>
      <c r="F524" s="218">
        <f t="shared" si="40"/>
        <v>1904</v>
      </c>
      <c r="G524" s="249"/>
      <c r="H524" s="249"/>
      <c r="I524" s="249"/>
      <c r="J524" s="249"/>
      <c r="K524" s="249"/>
      <c r="L524" s="249"/>
      <c r="M524" s="249"/>
      <c r="N524" s="249"/>
      <c r="O524" s="249"/>
      <c r="P524" s="249"/>
      <c r="Q524" s="252"/>
      <c r="R524" s="252"/>
      <c r="S524" s="252"/>
      <c r="T524" s="252"/>
      <c r="U524" s="252"/>
      <c r="V524" s="252"/>
      <c r="W524" s="252"/>
      <c r="X524" s="252"/>
      <c r="Y524" s="252"/>
      <c r="Z524" s="252"/>
      <c r="AA524" s="252"/>
      <c r="AB524" s="252"/>
      <c r="AC524" s="252"/>
      <c r="AD524" s="252"/>
      <c r="AE524" s="219">
        <f>IF(OR(AND(E524="Feb",OR(F524=2012,OR(F524=2016,OR(F524=2020,OR(F524=2024,OR(F524=2028,F524=2032)))))),AND(E524="Feb",OR(F524=2036,OR(F524=2040,F524=2044)))),29,VLOOKUP(E524,Lookup!$B$2:$C$13,2,FALSE))</f>
        <v>30</v>
      </c>
      <c r="AF524" s="495">
        <f t="shared" si="38"/>
        <v>0</v>
      </c>
      <c r="AG524" s="496"/>
      <c r="AI524" s="219">
        <f t="shared" si="42"/>
        <v>5</v>
      </c>
    </row>
    <row r="525" spans="2:35" s="212" customFormat="1" ht="13.5" hidden="1" thickBot="1">
      <c r="B525" s="211"/>
      <c r="D525" s="220">
        <f t="shared" si="41"/>
        <v>5</v>
      </c>
      <c r="E525" s="221" t="str">
        <f>IF(E524="","",VLOOKUP(E524,Lookup!$A$2:$B$13,2,FALSE))</f>
        <v>Dec</v>
      </c>
      <c r="F525" s="222">
        <f t="shared" si="40"/>
        <v>1904</v>
      </c>
      <c r="G525" s="250"/>
      <c r="H525" s="250"/>
      <c r="I525" s="250"/>
      <c r="J525" s="250"/>
      <c r="K525" s="250"/>
      <c r="L525" s="250"/>
      <c r="M525" s="250"/>
      <c r="N525" s="250"/>
      <c r="O525" s="250"/>
      <c r="P525" s="250"/>
      <c r="Q525" s="253"/>
      <c r="R525" s="253"/>
      <c r="S525" s="253"/>
      <c r="T525" s="253"/>
      <c r="U525" s="253"/>
      <c r="V525" s="253"/>
      <c r="W525" s="253"/>
      <c r="X525" s="253"/>
      <c r="Y525" s="253"/>
      <c r="Z525" s="253"/>
      <c r="AA525" s="253"/>
      <c r="AB525" s="253"/>
      <c r="AC525" s="253"/>
      <c r="AD525" s="253"/>
      <c r="AE525" s="223">
        <f>IF(OR(AND(E525="Feb",OR(F525=2012,OR(F525=2016,OR(F525=2020,OR(F525=2024,OR(F525=2028,F525=2032)))))),AND(E525="Feb",OR(F525=2036,OR(F525=2040,F525=2044)))),29,VLOOKUP(E525,Lookup!$B$2:$C$13,2,FALSE))</f>
        <v>31</v>
      </c>
      <c r="AF525" s="522">
        <f t="shared" si="38"/>
        <v>0</v>
      </c>
      <c r="AG525" s="523"/>
      <c r="AI525" s="223">
        <f t="shared" si="42"/>
        <v>5</v>
      </c>
    </row>
    <row r="526" spans="2:35" s="212" customFormat="1" ht="12.75" hidden="1">
      <c r="B526" s="211"/>
      <c r="D526" s="224">
        <f t="shared" si="41"/>
        <v>6</v>
      </c>
      <c r="E526" s="225" t="str">
        <f>IF(E525="","",VLOOKUP(E525,Lookup!$A$2:$B$13,2,FALSE))</f>
        <v>Jan</v>
      </c>
      <c r="F526" s="226">
        <f t="shared" si="40"/>
        <v>1905</v>
      </c>
      <c r="G526" s="254"/>
      <c r="H526" s="254"/>
      <c r="I526" s="254"/>
      <c r="J526" s="254"/>
      <c r="K526" s="254"/>
      <c r="L526" s="254"/>
      <c r="M526" s="254"/>
      <c r="N526" s="254"/>
      <c r="O526" s="254"/>
      <c r="P526" s="254"/>
      <c r="Q526" s="255"/>
      <c r="R526" s="255"/>
      <c r="S526" s="255"/>
      <c r="T526" s="255"/>
      <c r="U526" s="255"/>
      <c r="V526" s="255"/>
      <c r="W526" s="255"/>
      <c r="X526" s="255"/>
      <c r="Y526" s="255"/>
      <c r="Z526" s="255"/>
      <c r="AA526" s="255"/>
      <c r="AB526" s="255"/>
      <c r="AC526" s="255"/>
      <c r="AD526" s="255"/>
      <c r="AE526" s="227">
        <f>IF(OR(AND(E526="Feb",OR(F526=2012,OR(F526=2016,OR(F526=2020,OR(F526=2024,OR(F526=2028,F526=2032)))))),AND(E526="Feb",OR(F526=2036,OR(F526=2040,F526=2044)))),29,VLOOKUP(E526,Lookup!$B$2:$C$13,2,FALSE))</f>
        <v>31</v>
      </c>
      <c r="AF526" s="502">
        <f t="shared" si="38"/>
        <v>0</v>
      </c>
      <c r="AG526" s="503"/>
      <c r="AI526" s="227">
        <f t="shared" si="42"/>
        <v>6</v>
      </c>
    </row>
    <row r="527" spans="2:35" s="212" customFormat="1" ht="12.75" hidden="1">
      <c r="B527" s="211"/>
      <c r="D527" s="228">
        <f t="shared" si="41"/>
        <v>6</v>
      </c>
      <c r="E527" s="217" t="str">
        <f>IF(E526="","",VLOOKUP(E526,Lookup!$A$2:$B$13,2,FALSE))</f>
        <v>Feb</v>
      </c>
      <c r="F527" s="218">
        <f t="shared" si="40"/>
        <v>1905</v>
      </c>
      <c r="G527" s="249"/>
      <c r="H527" s="249"/>
      <c r="I527" s="249"/>
      <c r="J527" s="249"/>
      <c r="K527" s="249"/>
      <c r="L527" s="249"/>
      <c r="M527" s="249"/>
      <c r="N527" s="249"/>
      <c r="O527" s="249"/>
      <c r="P527" s="249"/>
      <c r="Q527" s="252"/>
      <c r="R527" s="252"/>
      <c r="S527" s="252"/>
      <c r="T527" s="252"/>
      <c r="U527" s="252"/>
      <c r="V527" s="252"/>
      <c r="W527" s="252"/>
      <c r="X527" s="252"/>
      <c r="Y527" s="252"/>
      <c r="Z527" s="252"/>
      <c r="AA527" s="252"/>
      <c r="AB527" s="252"/>
      <c r="AC527" s="252"/>
      <c r="AD527" s="252"/>
      <c r="AE527" s="229">
        <f>IF(OR(AND(E527="Feb",OR(F527=2012,OR(F527=2016,OR(F527=2020,OR(F527=2024,OR(F527=2028,F527=2032)))))),AND(E527="Feb",OR(F527=2036,OR(F527=2040,F527=2044)))),29,VLOOKUP(E527,Lookup!$B$2:$C$13,2,FALSE))</f>
        <v>28</v>
      </c>
      <c r="AF527" s="495">
        <f t="shared" si="38"/>
        <v>0</v>
      </c>
      <c r="AG527" s="496"/>
      <c r="AI527" s="229">
        <f t="shared" si="42"/>
        <v>6</v>
      </c>
    </row>
    <row r="528" spans="2:35" s="212" customFormat="1" ht="12.75" hidden="1">
      <c r="B528" s="211"/>
      <c r="D528" s="228">
        <f t="shared" si="41"/>
        <v>6</v>
      </c>
      <c r="E528" s="217" t="str">
        <f>IF(E527="","",VLOOKUP(E527,Lookup!$A$2:$B$13,2,FALSE))</f>
        <v>Mar</v>
      </c>
      <c r="F528" s="218">
        <f t="shared" si="40"/>
        <v>1905</v>
      </c>
      <c r="G528" s="249"/>
      <c r="H528" s="249"/>
      <c r="I528" s="249"/>
      <c r="J528" s="249"/>
      <c r="K528" s="249"/>
      <c r="L528" s="249"/>
      <c r="M528" s="249"/>
      <c r="N528" s="249"/>
      <c r="O528" s="249"/>
      <c r="P528" s="249"/>
      <c r="Q528" s="252"/>
      <c r="R528" s="252"/>
      <c r="S528" s="252"/>
      <c r="T528" s="252"/>
      <c r="U528" s="252"/>
      <c r="V528" s="252"/>
      <c r="W528" s="252"/>
      <c r="X528" s="252"/>
      <c r="Y528" s="252"/>
      <c r="Z528" s="252"/>
      <c r="AA528" s="252"/>
      <c r="AB528" s="252"/>
      <c r="AC528" s="252"/>
      <c r="AD528" s="252"/>
      <c r="AE528" s="229">
        <f>IF(OR(AND(E528="Feb",OR(F528=2012,OR(F528=2016,OR(F528=2020,OR(F528=2024,OR(F528=2028,F528=2032)))))),AND(E528="Feb",OR(F528=2036,OR(F528=2040,F528=2044)))),29,VLOOKUP(E528,Lookup!$B$2:$C$13,2,FALSE))</f>
        <v>31</v>
      </c>
      <c r="AF528" s="495">
        <f t="shared" si="38"/>
        <v>0</v>
      </c>
      <c r="AG528" s="496"/>
      <c r="AI528" s="229">
        <f t="shared" si="42"/>
        <v>6</v>
      </c>
    </row>
    <row r="529" spans="2:35" s="212" customFormat="1" ht="12.75" hidden="1">
      <c r="B529" s="211"/>
      <c r="D529" s="228">
        <f t="shared" si="41"/>
        <v>6</v>
      </c>
      <c r="E529" s="217" t="str">
        <f>IF(E528="","",VLOOKUP(E528,Lookup!$A$2:$B$13,2,FALSE))</f>
        <v>Apr</v>
      </c>
      <c r="F529" s="218">
        <f t="shared" si="40"/>
        <v>1905</v>
      </c>
      <c r="G529" s="249"/>
      <c r="H529" s="249"/>
      <c r="I529" s="249"/>
      <c r="J529" s="249"/>
      <c r="K529" s="249"/>
      <c r="L529" s="249"/>
      <c r="M529" s="249"/>
      <c r="N529" s="249"/>
      <c r="O529" s="249"/>
      <c r="P529" s="249"/>
      <c r="Q529" s="252"/>
      <c r="R529" s="252"/>
      <c r="S529" s="252"/>
      <c r="T529" s="252"/>
      <c r="U529" s="252"/>
      <c r="V529" s="252"/>
      <c r="W529" s="252"/>
      <c r="X529" s="252"/>
      <c r="Y529" s="252"/>
      <c r="Z529" s="252"/>
      <c r="AA529" s="252"/>
      <c r="AB529" s="252"/>
      <c r="AC529" s="252"/>
      <c r="AD529" s="252"/>
      <c r="AE529" s="229">
        <f>IF(OR(AND(E529="Feb",OR(F529=2012,OR(F529=2016,OR(F529=2020,OR(F529=2024,OR(F529=2028,F529=2032)))))),AND(E529="Feb",OR(F529=2036,OR(F529=2040,F529=2044)))),29,VLOOKUP(E529,Lookup!$B$2:$C$13,2,FALSE))</f>
        <v>30</v>
      </c>
      <c r="AF529" s="495">
        <f t="shared" si="38"/>
        <v>0</v>
      </c>
      <c r="AG529" s="496"/>
      <c r="AI529" s="229">
        <f t="shared" si="42"/>
        <v>6</v>
      </c>
    </row>
    <row r="530" spans="2:35" s="212" customFormat="1" ht="12.75" hidden="1">
      <c r="B530" s="211"/>
      <c r="D530" s="228">
        <f t="shared" si="41"/>
        <v>6</v>
      </c>
      <c r="E530" s="217" t="str">
        <f>IF(E529="","",VLOOKUP(E529,Lookup!$A$2:$B$13,2,FALSE))</f>
        <v>May</v>
      </c>
      <c r="F530" s="218">
        <f t="shared" si="40"/>
        <v>1905</v>
      </c>
      <c r="G530" s="249"/>
      <c r="H530" s="249"/>
      <c r="I530" s="249"/>
      <c r="J530" s="249"/>
      <c r="K530" s="249"/>
      <c r="L530" s="249"/>
      <c r="M530" s="249"/>
      <c r="N530" s="249"/>
      <c r="O530" s="249"/>
      <c r="P530" s="249"/>
      <c r="Q530" s="252"/>
      <c r="R530" s="252"/>
      <c r="S530" s="252"/>
      <c r="T530" s="252"/>
      <c r="U530" s="252"/>
      <c r="V530" s="252"/>
      <c r="W530" s="252"/>
      <c r="X530" s="252"/>
      <c r="Y530" s="252"/>
      <c r="Z530" s="252"/>
      <c r="AA530" s="252"/>
      <c r="AB530" s="252"/>
      <c r="AC530" s="252"/>
      <c r="AD530" s="252"/>
      <c r="AE530" s="229">
        <f>IF(OR(AND(E530="Feb",OR(F530=2012,OR(F530=2016,OR(F530=2020,OR(F530=2024,OR(F530=2028,F530=2032)))))),AND(E530="Feb",OR(F530=2036,OR(F530=2040,F530=2044)))),29,VLOOKUP(E530,Lookup!$B$2:$C$13,2,FALSE))</f>
        <v>31</v>
      </c>
      <c r="AF530" s="495">
        <f aca="true" t="shared" si="43" ref="AF530:AF593">SUM(G530:AD530)*AE530</f>
        <v>0</v>
      </c>
      <c r="AG530" s="496"/>
      <c r="AI530" s="229">
        <f aca="true" t="shared" si="44" ref="AI530:AI538">+D530</f>
        <v>6</v>
      </c>
    </row>
    <row r="531" spans="2:35" s="212" customFormat="1" ht="12.75" hidden="1">
      <c r="B531" s="211"/>
      <c r="D531" s="228">
        <f t="shared" si="41"/>
        <v>6</v>
      </c>
      <c r="E531" s="217" t="str">
        <f>IF(E530="","",VLOOKUP(E530,Lookup!$A$2:$B$13,2,FALSE))</f>
        <v>Jun</v>
      </c>
      <c r="F531" s="218">
        <f aca="true" t="shared" si="45" ref="F531:F594">IF(E530=0,"",IF(E530="Dec",F530+1,F530))</f>
        <v>1905</v>
      </c>
      <c r="G531" s="249"/>
      <c r="H531" s="249"/>
      <c r="I531" s="249"/>
      <c r="J531" s="249"/>
      <c r="K531" s="249"/>
      <c r="L531" s="249"/>
      <c r="M531" s="249"/>
      <c r="N531" s="249"/>
      <c r="O531" s="249"/>
      <c r="P531" s="249"/>
      <c r="Q531" s="252"/>
      <c r="R531" s="252"/>
      <c r="S531" s="252"/>
      <c r="T531" s="252"/>
      <c r="U531" s="252"/>
      <c r="V531" s="252"/>
      <c r="W531" s="252"/>
      <c r="X531" s="252"/>
      <c r="Y531" s="252"/>
      <c r="Z531" s="252"/>
      <c r="AA531" s="252"/>
      <c r="AB531" s="252"/>
      <c r="AC531" s="252"/>
      <c r="AD531" s="252"/>
      <c r="AE531" s="229">
        <f>IF(OR(AND(E531="Feb",OR(F531=2012,OR(F531=2016,OR(F531=2020,OR(F531=2024,OR(F531=2028,F531=2032)))))),AND(E531="Feb",OR(F531=2036,OR(F531=2040,F531=2044)))),29,VLOOKUP(E531,Lookup!$B$2:$C$13,2,FALSE))</f>
        <v>30</v>
      </c>
      <c r="AF531" s="495">
        <f t="shared" si="43"/>
        <v>0</v>
      </c>
      <c r="AG531" s="496"/>
      <c r="AI531" s="229">
        <f t="shared" si="44"/>
        <v>6</v>
      </c>
    </row>
    <row r="532" spans="2:35" s="212" customFormat="1" ht="12.75" hidden="1">
      <c r="B532" s="211"/>
      <c r="D532" s="228">
        <f t="shared" si="41"/>
        <v>6</v>
      </c>
      <c r="E532" s="217" t="str">
        <f>IF(E531="","",VLOOKUP(E531,Lookup!$A$2:$B$13,2,FALSE))</f>
        <v>Jul</v>
      </c>
      <c r="F532" s="218">
        <f t="shared" si="45"/>
        <v>1905</v>
      </c>
      <c r="G532" s="249"/>
      <c r="H532" s="249"/>
      <c r="I532" s="249"/>
      <c r="J532" s="249"/>
      <c r="K532" s="249"/>
      <c r="L532" s="249"/>
      <c r="M532" s="249"/>
      <c r="N532" s="249"/>
      <c r="O532" s="249"/>
      <c r="P532" s="249"/>
      <c r="Q532" s="252"/>
      <c r="R532" s="252"/>
      <c r="S532" s="252"/>
      <c r="T532" s="252"/>
      <c r="U532" s="252"/>
      <c r="V532" s="252"/>
      <c r="W532" s="252"/>
      <c r="X532" s="252"/>
      <c r="Y532" s="252"/>
      <c r="Z532" s="252"/>
      <c r="AA532" s="252"/>
      <c r="AB532" s="252"/>
      <c r="AC532" s="252"/>
      <c r="AD532" s="252"/>
      <c r="AE532" s="229">
        <f>IF(OR(AND(E532="Feb",OR(F532=2012,OR(F532=2016,OR(F532=2020,OR(F532=2024,OR(F532=2028,F532=2032)))))),AND(E532="Feb",OR(F532=2036,OR(F532=2040,F532=2044)))),29,VLOOKUP(E532,Lookup!$B$2:$C$13,2,FALSE))</f>
        <v>31</v>
      </c>
      <c r="AF532" s="495">
        <f t="shared" si="43"/>
        <v>0</v>
      </c>
      <c r="AG532" s="496"/>
      <c r="AI532" s="229">
        <f t="shared" si="44"/>
        <v>6</v>
      </c>
    </row>
    <row r="533" spans="2:35" s="212" customFormat="1" ht="12.75" hidden="1">
      <c r="B533" s="211"/>
      <c r="D533" s="228">
        <f t="shared" si="41"/>
        <v>6</v>
      </c>
      <c r="E533" s="217" t="str">
        <f>IF(E532="","",VLOOKUP(E532,Lookup!$A$2:$B$13,2,FALSE))</f>
        <v>Aug</v>
      </c>
      <c r="F533" s="218">
        <f t="shared" si="45"/>
        <v>1905</v>
      </c>
      <c r="G533" s="249"/>
      <c r="H533" s="249"/>
      <c r="I533" s="249"/>
      <c r="J533" s="249"/>
      <c r="K533" s="249"/>
      <c r="L533" s="249"/>
      <c r="M533" s="249"/>
      <c r="N533" s="249"/>
      <c r="O533" s="249"/>
      <c r="P533" s="249"/>
      <c r="Q533" s="252"/>
      <c r="R533" s="252"/>
      <c r="S533" s="252"/>
      <c r="T533" s="252"/>
      <c r="U533" s="252"/>
      <c r="V533" s="252"/>
      <c r="W533" s="252"/>
      <c r="X533" s="252"/>
      <c r="Y533" s="252"/>
      <c r="Z533" s="252"/>
      <c r="AA533" s="252"/>
      <c r="AB533" s="252"/>
      <c r="AC533" s="252"/>
      <c r="AD533" s="252"/>
      <c r="AE533" s="229">
        <f>IF(OR(AND(E533="Feb",OR(F533=2012,OR(F533=2016,OR(F533=2020,OR(F533=2024,OR(F533=2028,F533=2032)))))),AND(E533="Feb",OR(F533=2036,OR(F533=2040,F533=2044)))),29,VLOOKUP(E533,Lookup!$B$2:$C$13,2,FALSE))</f>
        <v>31</v>
      </c>
      <c r="AF533" s="495">
        <f t="shared" si="43"/>
        <v>0</v>
      </c>
      <c r="AG533" s="496"/>
      <c r="AI533" s="229">
        <f t="shared" si="44"/>
        <v>6</v>
      </c>
    </row>
    <row r="534" spans="2:35" s="212" customFormat="1" ht="12.75" hidden="1">
      <c r="B534" s="211"/>
      <c r="D534" s="228">
        <f t="shared" si="41"/>
        <v>6</v>
      </c>
      <c r="E534" s="217" t="str">
        <f>IF(E533="","",VLOOKUP(E533,Lookup!$A$2:$B$13,2,FALSE))</f>
        <v>Sep</v>
      </c>
      <c r="F534" s="218">
        <f t="shared" si="45"/>
        <v>1905</v>
      </c>
      <c r="G534" s="249"/>
      <c r="H534" s="249"/>
      <c r="I534" s="249"/>
      <c r="J534" s="249"/>
      <c r="K534" s="249"/>
      <c r="L534" s="249"/>
      <c r="M534" s="249"/>
      <c r="N534" s="249"/>
      <c r="O534" s="249"/>
      <c r="P534" s="249"/>
      <c r="Q534" s="252"/>
      <c r="R534" s="252"/>
      <c r="S534" s="252"/>
      <c r="T534" s="252"/>
      <c r="U534" s="252"/>
      <c r="V534" s="252"/>
      <c r="W534" s="252"/>
      <c r="X534" s="252"/>
      <c r="Y534" s="252"/>
      <c r="Z534" s="252"/>
      <c r="AA534" s="252"/>
      <c r="AB534" s="252"/>
      <c r="AC534" s="252"/>
      <c r="AD534" s="252"/>
      <c r="AE534" s="229">
        <f>IF(OR(AND(E534="Feb",OR(F534=2012,OR(F534=2016,OR(F534=2020,OR(F534=2024,OR(F534=2028,F534=2032)))))),AND(E534="Feb",OR(F534=2036,OR(F534=2040,F534=2044)))),29,VLOOKUP(E534,Lookup!$B$2:$C$13,2,FALSE))</f>
        <v>30</v>
      </c>
      <c r="AF534" s="495">
        <f t="shared" si="43"/>
        <v>0</v>
      </c>
      <c r="AG534" s="496"/>
      <c r="AI534" s="229">
        <f t="shared" si="44"/>
        <v>6</v>
      </c>
    </row>
    <row r="535" spans="2:35" s="212" customFormat="1" ht="12.75" hidden="1">
      <c r="B535" s="211"/>
      <c r="D535" s="228">
        <f t="shared" si="41"/>
        <v>6</v>
      </c>
      <c r="E535" s="217" t="str">
        <f>IF(E534="","",VLOOKUP(E534,Lookup!$A$2:$B$13,2,FALSE))</f>
        <v>Oct</v>
      </c>
      <c r="F535" s="218">
        <f t="shared" si="45"/>
        <v>1905</v>
      </c>
      <c r="G535" s="249"/>
      <c r="H535" s="249"/>
      <c r="I535" s="249"/>
      <c r="J535" s="249"/>
      <c r="K535" s="249"/>
      <c r="L535" s="249"/>
      <c r="M535" s="249"/>
      <c r="N535" s="249"/>
      <c r="O535" s="249"/>
      <c r="P535" s="249"/>
      <c r="Q535" s="252"/>
      <c r="R535" s="252"/>
      <c r="S535" s="252"/>
      <c r="T535" s="252"/>
      <c r="U535" s="252"/>
      <c r="V535" s="252"/>
      <c r="W535" s="252"/>
      <c r="X535" s="252"/>
      <c r="Y535" s="252"/>
      <c r="Z535" s="252"/>
      <c r="AA535" s="252"/>
      <c r="AB535" s="252"/>
      <c r="AC535" s="252"/>
      <c r="AD535" s="252"/>
      <c r="AE535" s="229">
        <f>IF(OR(AND(E535="Feb",OR(F535=2012,OR(F535=2016,OR(F535=2020,OR(F535=2024,OR(F535=2028,F535=2032)))))),AND(E535="Feb",OR(F535=2036,OR(F535=2040,F535=2044)))),29,VLOOKUP(E535,Lookup!$B$2:$C$13,2,FALSE))</f>
        <v>31</v>
      </c>
      <c r="AF535" s="495">
        <f t="shared" si="43"/>
        <v>0</v>
      </c>
      <c r="AG535" s="496"/>
      <c r="AI535" s="229">
        <f t="shared" si="44"/>
        <v>6</v>
      </c>
    </row>
    <row r="536" spans="2:35" s="212" customFormat="1" ht="12.75" hidden="1">
      <c r="B536" s="211"/>
      <c r="D536" s="228">
        <f t="shared" si="41"/>
        <v>6</v>
      </c>
      <c r="E536" s="217" t="str">
        <f>IF(E535="","",VLOOKUP(E535,Lookup!$A$2:$B$13,2,FALSE))</f>
        <v>Nov</v>
      </c>
      <c r="F536" s="218">
        <f t="shared" si="45"/>
        <v>1905</v>
      </c>
      <c r="G536" s="249"/>
      <c r="H536" s="249"/>
      <c r="I536" s="249"/>
      <c r="J536" s="249"/>
      <c r="K536" s="249"/>
      <c r="L536" s="249"/>
      <c r="M536" s="249"/>
      <c r="N536" s="249"/>
      <c r="O536" s="249"/>
      <c r="P536" s="249"/>
      <c r="Q536" s="252"/>
      <c r="R536" s="252"/>
      <c r="S536" s="252"/>
      <c r="T536" s="252"/>
      <c r="U536" s="252"/>
      <c r="V536" s="252"/>
      <c r="W536" s="252"/>
      <c r="X536" s="252"/>
      <c r="Y536" s="252"/>
      <c r="Z536" s="252"/>
      <c r="AA536" s="252"/>
      <c r="AB536" s="252"/>
      <c r="AC536" s="252"/>
      <c r="AD536" s="252"/>
      <c r="AE536" s="229">
        <f>IF(OR(AND(E536="Feb",OR(F536=2012,OR(F536=2016,OR(F536=2020,OR(F536=2024,OR(F536=2028,F536=2032)))))),AND(E536="Feb",OR(F536=2036,OR(F536=2040,F536=2044)))),29,VLOOKUP(E536,Lookup!$B$2:$C$13,2,FALSE))</f>
        <v>30</v>
      </c>
      <c r="AF536" s="495">
        <f t="shared" si="43"/>
        <v>0</v>
      </c>
      <c r="AG536" s="496"/>
      <c r="AI536" s="229">
        <f t="shared" si="44"/>
        <v>6</v>
      </c>
    </row>
    <row r="537" spans="2:35" s="212" customFormat="1" ht="13.5" hidden="1" thickBot="1">
      <c r="B537" s="211"/>
      <c r="D537" s="230">
        <f t="shared" si="41"/>
        <v>6</v>
      </c>
      <c r="E537" s="231" t="str">
        <f>IF(E536="","",VLOOKUP(E536,Lookup!$A$2:$B$13,2,FALSE))</f>
        <v>Dec</v>
      </c>
      <c r="F537" s="232">
        <f t="shared" si="45"/>
        <v>1905</v>
      </c>
      <c r="G537" s="256"/>
      <c r="H537" s="256"/>
      <c r="I537" s="256"/>
      <c r="J537" s="256"/>
      <c r="K537" s="256"/>
      <c r="L537" s="256"/>
      <c r="M537" s="256"/>
      <c r="N537" s="256"/>
      <c r="O537" s="256"/>
      <c r="P537" s="256"/>
      <c r="Q537" s="257"/>
      <c r="R537" s="257"/>
      <c r="S537" s="257"/>
      <c r="T537" s="257"/>
      <c r="U537" s="257"/>
      <c r="V537" s="257"/>
      <c r="W537" s="257"/>
      <c r="X537" s="257"/>
      <c r="Y537" s="257"/>
      <c r="Z537" s="257"/>
      <c r="AA537" s="257"/>
      <c r="AB537" s="257"/>
      <c r="AC537" s="257"/>
      <c r="AD537" s="257"/>
      <c r="AE537" s="233">
        <f>IF(OR(AND(E537="Feb",OR(F537=2012,OR(F537=2016,OR(F537=2020,OR(F537=2024,OR(F537=2028,F537=2032)))))),AND(E537="Feb",OR(F537=2036,OR(F537=2040,F537=2044)))),29,VLOOKUP(E537,Lookup!$B$2:$C$13,2,FALSE))</f>
        <v>31</v>
      </c>
      <c r="AF537" s="531">
        <f t="shared" si="43"/>
        <v>0</v>
      </c>
      <c r="AG537" s="532"/>
      <c r="AI537" s="233">
        <f t="shared" si="44"/>
        <v>6</v>
      </c>
    </row>
    <row r="538" spans="2:35" s="212" customFormat="1" ht="12.75" hidden="1">
      <c r="B538" s="211"/>
      <c r="D538" s="213">
        <f t="shared" si="41"/>
        <v>7</v>
      </c>
      <c r="E538" s="234" t="str">
        <f>IF(E537="","",VLOOKUP(E537,Lookup!$A$2:$B$13,2,FALSE))</f>
        <v>Jan</v>
      </c>
      <c r="F538" s="235">
        <f t="shared" si="45"/>
        <v>1906</v>
      </c>
      <c r="G538" s="248"/>
      <c r="H538" s="248"/>
      <c r="I538" s="248"/>
      <c r="J538" s="248"/>
      <c r="K538" s="248"/>
      <c r="L538" s="248"/>
      <c r="M538" s="248"/>
      <c r="N538" s="248"/>
      <c r="O538" s="248"/>
      <c r="P538" s="248"/>
      <c r="Q538" s="251"/>
      <c r="R538" s="251"/>
      <c r="S538" s="251"/>
      <c r="T538" s="251"/>
      <c r="U538" s="251"/>
      <c r="V538" s="251"/>
      <c r="W538" s="251"/>
      <c r="X538" s="251"/>
      <c r="Y538" s="251"/>
      <c r="Z538" s="251"/>
      <c r="AA538" s="251"/>
      <c r="AB538" s="251"/>
      <c r="AC538" s="251"/>
      <c r="AD538" s="251"/>
      <c r="AE538" s="215">
        <f>IF(OR(AND(E538="Feb",OR(F538=2012,OR(F538=2016,OR(F538=2020,OR(F538=2024,OR(F538=2028,F538=2032)))))),AND(E538="Feb",OR(F538=2036,OR(F538=2040,F538=2044)))),29,VLOOKUP(E538,Lookup!$B$2:$C$13,2,FALSE))</f>
        <v>31</v>
      </c>
      <c r="AF538" s="528">
        <f t="shared" si="43"/>
        <v>0</v>
      </c>
      <c r="AG538" s="529"/>
      <c r="AI538" s="215">
        <f t="shared" si="44"/>
        <v>7</v>
      </c>
    </row>
    <row r="539" spans="2:35" s="212" customFormat="1" ht="12.75" hidden="1">
      <c r="B539" s="211"/>
      <c r="D539" s="216">
        <f t="shared" si="41"/>
        <v>7</v>
      </c>
      <c r="E539" s="217" t="str">
        <f>IF(E538="","",VLOOKUP(E538,Lookup!$A$2:$B$13,2,FALSE))</f>
        <v>Feb</v>
      </c>
      <c r="F539" s="218">
        <f t="shared" si="45"/>
        <v>1906</v>
      </c>
      <c r="G539" s="249"/>
      <c r="H539" s="249"/>
      <c r="I539" s="249"/>
      <c r="J539" s="249"/>
      <c r="K539" s="249"/>
      <c r="L539" s="249"/>
      <c r="M539" s="249"/>
      <c r="N539" s="249"/>
      <c r="O539" s="249"/>
      <c r="P539" s="249"/>
      <c r="Q539" s="252"/>
      <c r="R539" s="252"/>
      <c r="S539" s="252"/>
      <c r="T539" s="252"/>
      <c r="U539" s="252"/>
      <c r="V539" s="252"/>
      <c r="W539" s="252"/>
      <c r="X539" s="252"/>
      <c r="Y539" s="252"/>
      <c r="Z539" s="252"/>
      <c r="AA539" s="252"/>
      <c r="AB539" s="252"/>
      <c r="AC539" s="252"/>
      <c r="AD539" s="252"/>
      <c r="AE539" s="219">
        <f>IF(OR(AND(E539="Feb",OR(F539=2012,OR(F539=2016,OR(F539=2020,OR(F539=2024,OR(F539=2028,F539=2032)))))),AND(E539="Feb",OR(F539=2036,OR(F539=2040,F539=2044)))),29,VLOOKUP(E539,Lookup!$B$2:$C$13,2,FALSE))</f>
        <v>28</v>
      </c>
      <c r="AF539" s="495">
        <f t="shared" si="43"/>
        <v>0</v>
      </c>
      <c r="AG539" s="496"/>
      <c r="AI539" s="219">
        <f aca="true" t="shared" si="46" ref="AI539:AI561">+D539</f>
        <v>7</v>
      </c>
    </row>
    <row r="540" spans="2:35" s="212" customFormat="1" ht="12.75" hidden="1">
      <c r="B540" s="211"/>
      <c r="D540" s="216">
        <f t="shared" si="41"/>
        <v>7</v>
      </c>
      <c r="E540" s="217" t="str">
        <f>IF(E539="","",VLOOKUP(E539,Lookup!$A$2:$B$13,2,FALSE))</f>
        <v>Mar</v>
      </c>
      <c r="F540" s="218">
        <f t="shared" si="45"/>
        <v>1906</v>
      </c>
      <c r="G540" s="249"/>
      <c r="H540" s="249"/>
      <c r="I540" s="249"/>
      <c r="J540" s="249"/>
      <c r="K540" s="249"/>
      <c r="L540" s="249"/>
      <c r="M540" s="249"/>
      <c r="N540" s="249"/>
      <c r="O540" s="249"/>
      <c r="P540" s="249"/>
      <c r="Q540" s="252"/>
      <c r="R540" s="252"/>
      <c r="S540" s="252"/>
      <c r="T540" s="252"/>
      <c r="U540" s="252"/>
      <c r="V540" s="252"/>
      <c r="W540" s="252"/>
      <c r="X540" s="252"/>
      <c r="Y540" s="252"/>
      <c r="Z540" s="252"/>
      <c r="AA540" s="252"/>
      <c r="AB540" s="252"/>
      <c r="AC540" s="252"/>
      <c r="AD540" s="252"/>
      <c r="AE540" s="219">
        <f>IF(OR(AND(E540="Feb",OR(F540=2012,OR(F540=2016,OR(F540=2020,OR(F540=2024,OR(F540=2028,F540=2032)))))),AND(E540="Feb",OR(F540=2036,OR(F540=2040,F540=2044)))),29,VLOOKUP(E540,Lookup!$B$2:$C$13,2,FALSE))</f>
        <v>31</v>
      </c>
      <c r="AF540" s="495">
        <f t="shared" si="43"/>
        <v>0</v>
      </c>
      <c r="AG540" s="496"/>
      <c r="AI540" s="219">
        <f t="shared" si="46"/>
        <v>7</v>
      </c>
    </row>
    <row r="541" spans="2:35" s="212" customFormat="1" ht="12.75" hidden="1">
      <c r="B541" s="211"/>
      <c r="D541" s="216">
        <f t="shared" si="41"/>
        <v>7</v>
      </c>
      <c r="E541" s="217" t="str">
        <f>IF(E540="","",VLOOKUP(E540,Lookup!$A$2:$B$13,2,FALSE))</f>
        <v>Apr</v>
      </c>
      <c r="F541" s="218">
        <f t="shared" si="45"/>
        <v>1906</v>
      </c>
      <c r="G541" s="249"/>
      <c r="H541" s="249"/>
      <c r="I541" s="249"/>
      <c r="J541" s="249"/>
      <c r="K541" s="249"/>
      <c r="L541" s="249"/>
      <c r="M541" s="249"/>
      <c r="N541" s="249"/>
      <c r="O541" s="249"/>
      <c r="P541" s="249"/>
      <c r="Q541" s="252"/>
      <c r="R541" s="252"/>
      <c r="S541" s="252"/>
      <c r="T541" s="252"/>
      <c r="U541" s="252"/>
      <c r="V541" s="252"/>
      <c r="W541" s="252"/>
      <c r="X541" s="252"/>
      <c r="Y541" s="252"/>
      <c r="Z541" s="252"/>
      <c r="AA541" s="252"/>
      <c r="AB541" s="252"/>
      <c r="AC541" s="252"/>
      <c r="AD541" s="252"/>
      <c r="AE541" s="219">
        <f>IF(OR(AND(E541="Feb",OR(F541=2012,OR(F541=2016,OR(F541=2020,OR(F541=2024,OR(F541=2028,F541=2032)))))),AND(E541="Feb",OR(F541=2036,OR(F541=2040,F541=2044)))),29,VLOOKUP(E541,Lookup!$B$2:$C$13,2,FALSE))</f>
        <v>30</v>
      </c>
      <c r="AF541" s="495">
        <f t="shared" si="43"/>
        <v>0</v>
      </c>
      <c r="AG541" s="496"/>
      <c r="AI541" s="219">
        <f t="shared" si="46"/>
        <v>7</v>
      </c>
    </row>
    <row r="542" spans="2:35" s="212" customFormat="1" ht="12.75" hidden="1">
      <c r="B542" s="211"/>
      <c r="D542" s="216">
        <f t="shared" si="41"/>
        <v>7</v>
      </c>
      <c r="E542" s="217" t="str">
        <f>IF(E541="","",VLOOKUP(E541,Lookup!$A$2:$B$13,2,FALSE))</f>
        <v>May</v>
      </c>
      <c r="F542" s="218">
        <f t="shared" si="45"/>
        <v>1906</v>
      </c>
      <c r="G542" s="249"/>
      <c r="H542" s="249"/>
      <c r="I542" s="249"/>
      <c r="J542" s="249"/>
      <c r="K542" s="249"/>
      <c r="L542" s="249"/>
      <c r="M542" s="249"/>
      <c r="N542" s="249"/>
      <c r="O542" s="249"/>
      <c r="P542" s="249"/>
      <c r="Q542" s="252"/>
      <c r="R542" s="252"/>
      <c r="S542" s="252"/>
      <c r="T542" s="252"/>
      <c r="U542" s="252"/>
      <c r="V542" s="252"/>
      <c r="W542" s="252"/>
      <c r="X542" s="252"/>
      <c r="Y542" s="252"/>
      <c r="Z542" s="252"/>
      <c r="AA542" s="252"/>
      <c r="AB542" s="252"/>
      <c r="AC542" s="252"/>
      <c r="AD542" s="252"/>
      <c r="AE542" s="219">
        <f>IF(OR(AND(E542="Feb",OR(F542=2012,OR(F542=2016,OR(F542=2020,OR(F542=2024,OR(F542=2028,F542=2032)))))),AND(E542="Feb",OR(F542=2036,OR(F542=2040,F542=2044)))),29,VLOOKUP(E542,Lookup!$B$2:$C$13,2,FALSE))</f>
        <v>31</v>
      </c>
      <c r="AF542" s="495">
        <f t="shared" si="43"/>
        <v>0</v>
      </c>
      <c r="AG542" s="496"/>
      <c r="AI542" s="219">
        <f t="shared" si="46"/>
        <v>7</v>
      </c>
    </row>
    <row r="543" spans="2:35" s="212" customFormat="1" ht="12.75" hidden="1">
      <c r="B543" s="211"/>
      <c r="D543" s="216">
        <f aca="true" t="shared" si="47" ref="D543:D606">+D531+1</f>
        <v>7</v>
      </c>
      <c r="E543" s="217" t="str">
        <f>IF(E542="","",VLOOKUP(E542,Lookup!$A$2:$B$13,2,FALSE))</f>
        <v>Jun</v>
      </c>
      <c r="F543" s="218">
        <f t="shared" si="45"/>
        <v>1906</v>
      </c>
      <c r="G543" s="249"/>
      <c r="H543" s="249"/>
      <c r="I543" s="249"/>
      <c r="J543" s="249"/>
      <c r="K543" s="249"/>
      <c r="L543" s="249"/>
      <c r="M543" s="249"/>
      <c r="N543" s="249"/>
      <c r="O543" s="249"/>
      <c r="P543" s="249"/>
      <c r="Q543" s="252"/>
      <c r="R543" s="252"/>
      <c r="S543" s="252"/>
      <c r="T543" s="252"/>
      <c r="U543" s="252"/>
      <c r="V543" s="252"/>
      <c r="W543" s="252"/>
      <c r="X543" s="252"/>
      <c r="Y543" s="252"/>
      <c r="Z543" s="252"/>
      <c r="AA543" s="252"/>
      <c r="AB543" s="252"/>
      <c r="AC543" s="252"/>
      <c r="AD543" s="252"/>
      <c r="AE543" s="219">
        <f>IF(OR(AND(E543="Feb",OR(F543=2012,OR(F543=2016,OR(F543=2020,OR(F543=2024,OR(F543=2028,F543=2032)))))),AND(E543="Feb",OR(F543=2036,OR(F543=2040,F543=2044)))),29,VLOOKUP(E543,Lookup!$B$2:$C$13,2,FALSE))</f>
        <v>30</v>
      </c>
      <c r="AF543" s="495">
        <f t="shared" si="43"/>
        <v>0</v>
      </c>
      <c r="AG543" s="496"/>
      <c r="AI543" s="219">
        <f t="shared" si="46"/>
        <v>7</v>
      </c>
    </row>
    <row r="544" spans="2:35" s="212" customFormat="1" ht="12.75" hidden="1">
      <c r="B544" s="211"/>
      <c r="D544" s="216">
        <f t="shared" si="47"/>
        <v>7</v>
      </c>
      <c r="E544" s="217" t="str">
        <f>IF(E543="","",VLOOKUP(E543,Lookup!$A$2:$B$13,2,FALSE))</f>
        <v>Jul</v>
      </c>
      <c r="F544" s="218">
        <f t="shared" si="45"/>
        <v>1906</v>
      </c>
      <c r="G544" s="249"/>
      <c r="H544" s="249"/>
      <c r="I544" s="249"/>
      <c r="J544" s="249"/>
      <c r="K544" s="249"/>
      <c r="L544" s="249"/>
      <c r="M544" s="249"/>
      <c r="N544" s="249"/>
      <c r="O544" s="249"/>
      <c r="P544" s="249"/>
      <c r="Q544" s="252"/>
      <c r="R544" s="252"/>
      <c r="S544" s="252"/>
      <c r="T544" s="252"/>
      <c r="U544" s="252"/>
      <c r="V544" s="252"/>
      <c r="W544" s="252"/>
      <c r="X544" s="252"/>
      <c r="Y544" s="252"/>
      <c r="Z544" s="252"/>
      <c r="AA544" s="252"/>
      <c r="AB544" s="252"/>
      <c r="AC544" s="252"/>
      <c r="AD544" s="252"/>
      <c r="AE544" s="219">
        <f>IF(OR(AND(E544="Feb",OR(F544=2012,OR(F544=2016,OR(F544=2020,OR(F544=2024,OR(F544=2028,F544=2032)))))),AND(E544="Feb",OR(F544=2036,OR(F544=2040,F544=2044)))),29,VLOOKUP(E544,Lookup!$B$2:$C$13,2,FALSE))</f>
        <v>31</v>
      </c>
      <c r="AF544" s="495">
        <f t="shared" si="43"/>
        <v>0</v>
      </c>
      <c r="AG544" s="496"/>
      <c r="AI544" s="219">
        <f t="shared" si="46"/>
        <v>7</v>
      </c>
    </row>
    <row r="545" spans="2:35" s="212" customFormat="1" ht="12.75" hidden="1">
      <c r="B545" s="211"/>
      <c r="D545" s="216">
        <f t="shared" si="47"/>
        <v>7</v>
      </c>
      <c r="E545" s="217" t="str">
        <f>IF(E544="","",VLOOKUP(E544,Lookup!$A$2:$B$13,2,FALSE))</f>
        <v>Aug</v>
      </c>
      <c r="F545" s="218">
        <f t="shared" si="45"/>
        <v>1906</v>
      </c>
      <c r="G545" s="249"/>
      <c r="H545" s="249"/>
      <c r="I545" s="249"/>
      <c r="J545" s="249"/>
      <c r="K545" s="249"/>
      <c r="L545" s="249"/>
      <c r="M545" s="249"/>
      <c r="N545" s="249"/>
      <c r="O545" s="249"/>
      <c r="P545" s="249"/>
      <c r="Q545" s="252"/>
      <c r="R545" s="252"/>
      <c r="S545" s="252"/>
      <c r="T545" s="252"/>
      <c r="U545" s="252"/>
      <c r="V545" s="252"/>
      <c r="W545" s="252"/>
      <c r="X545" s="252"/>
      <c r="Y545" s="252"/>
      <c r="Z545" s="252"/>
      <c r="AA545" s="252"/>
      <c r="AB545" s="252"/>
      <c r="AC545" s="252"/>
      <c r="AD545" s="252"/>
      <c r="AE545" s="219">
        <f>IF(OR(AND(E545="Feb",OR(F545=2012,OR(F545=2016,OR(F545=2020,OR(F545=2024,OR(F545=2028,F545=2032)))))),AND(E545="Feb",OR(F545=2036,OR(F545=2040,F545=2044)))),29,VLOOKUP(E545,Lookup!$B$2:$C$13,2,FALSE))</f>
        <v>31</v>
      </c>
      <c r="AF545" s="495">
        <f t="shared" si="43"/>
        <v>0</v>
      </c>
      <c r="AG545" s="496"/>
      <c r="AI545" s="219">
        <f t="shared" si="46"/>
        <v>7</v>
      </c>
    </row>
    <row r="546" spans="2:35" s="212" customFormat="1" ht="12.75" hidden="1">
      <c r="B546" s="211"/>
      <c r="D546" s="216">
        <f t="shared" si="47"/>
        <v>7</v>
      </c>
      <c r="E546" s="217" t="str">
        <f>IF(E545="","",VLOOKUP(E545,Lookup!$A$2:$B$13,2,FALSE))</f>
        <v>Sep</v>
      </c>
      <c r="F546" s="218">
        <f t="shared" si="45"/>
        <v>1906</v>
      </c>
      <c r="G546" s="249"/>
      <c r="H546" s="249"/>
      <c r="I546" s="249"/>
      <c r="J546" s="249"/>
      <c r="K546" s="249"/>
      <c r="L546" s="249"/>
      <c r="M546" s="249"/>
      <c r="N546" s="249"/>
      <c r="O546" s="249"/>
      <c r="P546" s="249"/>
      <c r="Q546" s="252"/>
      <c r="R546" s="252"/>
      <c r="S546" s="252"/>
      <c r="T546" s="252"/>
      <c r="U546" s="252"/>
      <c r="V546" s="252"/>
      <c r="W546" s="252"/>
      <c r="X546" s="252"/>
      <c r="Y546" s="252"/>
      <c r="Z546" s="252"/>
      <c r="AA546" s="252"/>
      <c r="AB546" s="252"/>
      <c r="AC546" s="252"/>
      <c r="AD546" s="252"/>
      <c r="AE546" s="219">
        <f>IF(OR(AND(E546="Feb",OR(F546=2012,OR(F546=2016,OR(F546=2020,OR(F546=2024,OR(F546=2028,F546=2032)))))),AND(E546="Feb",OR(F546=2036,OR(F546=2040,F546=2044)))),29,VLOOKUP(E546,Lookup!$B$2:$C$13,2,FALSE))</f>
        <v>30</v>
      </c>
      <c r="AF546" s="495">
        <f t="shared" si="43"/>
        <v>0</v>
      </c>
      <c r="AG546" s="496"/>
      <c r="AI546" s="219">
        <f t="shared" si="46"/>
        <v>7</v>
      </c>
    </row>
    <row r="547" spans="2:35" s="212" customFormat="1" ht="12.75" hidden="1">
      <c r="B547" s="211"/>
      <c r="D547" s="216">
        <f t="shared" si="47"/>
        <v>7</v>
      </c>
      <c r="E547" s="217" t="str">
        <f>IF(E546="","",VLOOKUP(E546,Lookup!$A$2:$B$13,2,FALSE))</f>
        <v>Oct</v>
      </c>
      <c r="F547" s="218">
        <f t="shared" si="45"/>
        <v>1906</v>
      </c>
      <c r="G547" s="249"/>
      <c r="H547" s="249"/>
      <c r="I547" s="249"/>
      <c r="J547" s="249"/>
      <c r="K547" s="249"/>
      <c r="L547" s="249"/>
      <c r="M547" s="249"/>
      <c r="N547" s="249"/>
      <c r="O547" s="249"/>
      <c r="P547" s="249"/>
      <c r="Q547" s="252"/>
      <c r="R547" s="252"/>
      <c r="S547" s="252"/>
      <c r="T547" s="252"/>
      <c r="U547" s="252"/>
      <c r="V547" s="252"/>
      <c r="W547" s="252"/>
      <c r="X547" s="252"/>
      <c r="Y547" s="252"/>
      <c r="Z547" s="252"/>
      <c r="AA547" s="252"/>
      <c r="AB547" s="252"/>
      <c r="AC547" s="252"/>
      <c r="AD547" s="252"/>
      <c r="AE547" s="219">
        <f>IF(OR(AND(E547="Feb",OR(F547=2012,OR(F547=2016,OR(F547=2020,OR(F547=2024,OR(F547=2028,F547=2032)))))),AND(E547="Feb",OR(F547=2036,OR(F547=2040,F547=2044)))),29,VLOOKUP(E547,Lookup!$B$2:$C$13,2,FALSE))</f>
        <v>31</v>
      </c>
      <c r="AF547" s="495">
        <f t="shared" si="43"/>
        <v>0</v>
      </c>
      <c r="AG547" s="496"/>
      <c r="AI547" s="219">
        <f t="shared" si="46"/>
        <v>7</v>
      </c>
    </row>
    <row r="548" spans="2:35" s="212" customFormat="1" ht="12.75" hidden="1">
      <c r="B548" s="211"/>
      <c r="D548" s="216">
        <f t="shared" si="47"/>
        <v>7</v>
      </c>
      <c r="E548" s="217" t="str">
        <f>IF(E547="","",VLOOKUP(E547,Lookup!$A$2:$B$13,2,FALSE))</f>
        <v>Nov</v>
      </c>
      <c r="F548" s="218">
        <f t="shared" si="45"/>
        <v>1906</v>
      </c>
      <c r="G548" s="249"/>
      <c r="H548" s="249"/>
      <c r="I548" s="249"/>
      <c r="J548" s="249"/>
      <c r="K548" s="249"/>
      <c r="L548" s="249"/>
      <c r="M548" s="249"/>
      <c r="N548" s="249"/>
      <c r="O548" s="249"/>
      <c r="P548" s="249"/>
      <c r="Q548" s="252"/>
      <c r="R548" s="252"/>
      <c r="S548" s="252"/>
      <c r="T548" s="252"/>
      <c r="U548" s="252"/>
      <c r="V548" s="252"/>
      <c r="W548" s="252"/>
      <c r="X548" s="252"/>
      <c r="Y548" s="252"/>
      <c r="Z548" s="252"/>
      <c r="AA548" s="252"/>
      <c r="AB548" s="252"/>
      <c r="AC548" s="252"/>
      <c r="AD548" s="252"/>
      <c r="AE548" s="219">
        <f>IF(OR(AND(E548="Feb",OR(F548=2012,OR(F548=2016,OR(F548=2020,OR(F548=2024,OR(F548=2028,F548=2032)))))),AND(E548="Feb",OR(F548=2036,OR(F548=2040,F548=2044)))),29,VLOOKUP(E548,Lookup!$B$2:$C$13,2,FALSE))</f>
        <v>30</v>
      </c>
      <c r="AF548" s="495">
        <f t="shared" si="43"/>
        <v>0</v>
      </c>
      <c r="AG548" s="496"/>
      <c r="AI548" s="219">
        <f t="shared" si="46"/>
        <v>7</v>
      </c>
    </row>
    <row r="549" spans="2:35" s="212" customFormat="1" ht="13.5" hidden="1" thickBot="1">
      <c r="B549" s="211"/>
      <c r="D549" s="220">
        <f t="shared" si="47"/>
        <v>7</v>
      </c>
      <c r="E549" s="221" t="str">
        <f>IF(E548="","",VLOOKUP(E548,Lookup!$A$2:$B$13,2,FALSE))</f>
        <v>Dec</v>
      </c>
      <c r="F549" s="222">
        <f t="shared" si="45"/>
        <v>1906</v>
      </c>
      <c r="G549" s="250"/>
      <c r="H549" s="250"/>
      <c r="I549" s="250"/>
      <c r="J549" s="250"/>
      <c r="K549" s="250"/>
      <c r="L549" s="250"/>
      <c r="M549" s="250"/>
      <c r="N549" s="250"/>
      <c r="O549" s="250"/>
      <c r="P549" s="250"/>
      <c r="Q549" s="253"/>
      <c r="R549" s="253"/>
      <c r="S549" s="253"/>
      <c r="T549" s="253"/>
      <c r="U549" s="253"/>
      <c r="V549" s="253"/>
      <c r="W549" s="253"/>
      <c r="X549" s="253"/>
      <c r="Y549" s="253"/>
      <c r="Z549" s="253"/>
      <c r="AA549" s="253"/>
      <c r="AB549" s="253"/>
      <c r="AC549" s="253"/>
      <c r="AD549" s="253"/>
      <c r="AE549" s="223">
        <f>IF(OR(AND(E549="Feb",OR(F549=2012,OR(F549=2016,OR(F549=2020,OR(F549=2024,OR(F549=2028,F549=2032)))))),AND(E549="Feb",OR(F549=2036,OR(F549=2040,F549=2044)))),29,VLOOKUP(E549,Lookup!$B$2:$C$13,2,FALSE))</f>
        <v>31</v>
      </c>
      <c r="AF549" s="522">
        <f t="shared" si="43"/>
        <v>0</v>
      </c>
      <c r="AG549" s="523"/>
      <c r="AI549" s="223">
        <f t="shared" si="46"/>
        <v>7</v>
      </c>
    </row>
    <row r="550" spans="2:35" s="212" customFormat="1" ht="12.75" hidden="1">
      <c r="B550" s="211"/>
      <c r="D550" s="224">
        <f t="shared" si="47"/>
        <v>8</v>
      </c>
      <c r="E550" s="225" t="str">
        <f>IF(E549="","",VLOOKUP(E549,Lookup!$A$2:$B$13,2,FALSE))</f>
        <v>Jan</v>
      </c>
      <c r="F550" s="226">
        <f t="shared" si="45"/>
        <v>1907</v>
      </c>
      <c r="G550" s="254"/>
      <c r="H550" s="254"/>
      <c r="I550" s="254"/>
      <c r="J550" s="254"/>
      <c r="K550" s="254"/>
      <c r="L550" s="254"/>
      <c r="M550" s="254"/>
      <c r="N550" s="254"/>
      <c r="O550" s="254"/>
      <c r="P550" s="254"/>
      <c r="Q550" s="255"/>
      <c r="R550" s="255"/>
      <c r="S550" s="255"/>
      <c r="T550" s="255"/>
      <c r="U550" s="255"/>
      <c r="V550" s="255"/>
      <c r="W550" s="255"/>
      <c r="X550" s="255"/>
      <c r="Y550" s="255"/>
      <c r="Z550" s="255"/>
      <c r="AA550" s="255"/>
      <c r="AB550" s="255"/>
      <c r="AC550" s="255"/>
      <c r="AD550" s="255"/>
      <c r="AE550" s="227">
        <f>IF(OR(AND(E550="Feb",OR(F550=2012,OR(F550=2016,OR(F550=2020,OR(F550=2024,OR(F550=2028,F550=2032)))))),AND(E550="Feb",OR(F550=2036,OR(F550=2040,F550=2044)))),29,VLOOKUP(E550,Lookup!$B$2:$C$13,2,FALSE))</f>
        <v>31</v>
      </c>
      <c r="AF550" s="502">
        <f t="shared" si="43"/>
        <v>0</v>
      </c>
      <c r="AG550" s="503"/>
      <c r="AI550" s="227">
        <f t="shared" si="46"/>
        <v>8</v>
      </c>
    </row>
    <row r="551" spans="2:35" s="212" customFormat="1" ht="12.75" hidden="1">
      <c r="B551" s="211"/>
      <c r="D551" s="228">
        <f t="shared" si="47"/>
        <v>8</v>
      </c>
      <c r="E551" s="217" t="str">
        <f>IF(E550="","",VLOOKUP(E550,Lookup!$A$2:$B$13,2,FALSE))</f>
        <v>Feb</v>
      </c>
      <c r="F551" s="218">
        <f t="shared" si="45"/>
        <v>1907</v>
      </c>
      <c r="G551" s="249"/>
      <c r="H551" s="249"/>
      <c r="I551" s="249"/>
      <c r="J551" s="249"/>
      <c r="K551" s="249"/>
      <c r="L551" s="249"/>
      <c r="M551" s="249"/>
      <c r="N551" s="249"/>
      <c r="O551" s="249"/>
      <c r="P551" s="249"/>
      <c r="Q551" s="252"/>
      <c r="R551" s="252"/>
      <c r="S551" s="252"/>
      <c r="T551" s="252"/>
      <c r="U551" s="252"/>
      <c r="V551" s="252"/>
      <c r="W551" s="252"/>
      <c r="X551" s="252"/>
      <c r="Y551" s="252"/>
      <c r="Z551" s="252"/>
      <c r="AA551" s="252"/>
      <c r="AB551" s="252"/>
      <c r="AC551" s="252"/>
      <c r="AD551" s="252"/>
      <c r="AE551" s="229">
        <f>IF(OR(AND(E551="Feb",OR(F551=2012,OR(F551=2016,OR(F551=2020,OR(F551=2024,OR(F551=2028,F551=2032)))))),AND(E551="Feb",OR(F551=2036,OR(F551=2040,F551=2044)))),29,VLOOKUP(E551,Lookup!$B$2:$C$13,2,FALSE))</f>
        <v>28</v>
      </c>
      <c r="AF551" s="495">
        <f t="shared" si="43"/>
        <v>0</v>
      </c>
      <c r="AG551" s="496"/>
      <c r="AI551" s="229">
        <f t="shared" si="46"/>
        <v>8</v>
      </c>
    </row>
    <row r="552" spans="2:35" s="212" customFormat="1" ht="12.75" hidden="1">
      <c r="B552" s="211"/>
      <c r="D552" s="228">
        <f t="shared" si="47"/>
        <v>8</v>
      </c>
      <c r="E552" s="217" t="str">
        <f>IF(E551="","",VLOOKUP(E551,Lookup!$A$2:$B$13,2,FALSE))</f>
        <v>Mar</v>
      </c>
      <c r="F552" s="218">
        <f t="shared" si="45"/>
        <v>1907</v>
      </c>
      <c r="G552" s="249"/>
      <c r="H552" s="249"/>
      <c r="I552" s="249"/>
      <c r="J552" s="249"/>
      <c r="K552" s="249"/>
      <c r="L552" s="249"/>
      <c r="M552" s="249"/>
      <c r="N552" s="249"/>
      <c r="O552" s="249"/>
      <c r="P552" s="249"/>
      <c r="Q552" s="252"/>
      <c r="R552" s="252"/>
      <c r="S552" s="252"/>
      <c r="T552" s="252"/>
      <c r="U552" s="252"/>
      <c r="V552" s="252"/>
      <c r="W552" s="252"/>
      <c r="X552" s="252"/>
      <c r="Y552" s="252"/>
      <c r="Z552" s="252"/>
      <c r="AA552" s="252"/>
      <c r="AB552" s="252"/>
      <c r="AC552" s="252"/>
      <c r="AD552" s="252"/>
      <c r="AE552" s="229">
        <f>IF(OR(AND(E552="Feb",OR(F552=2012,OR(F552=2016,OR(F552=2020,OR(F552=2024,OR(F552=2028,F552=2032)))))),AND(E552="Feb",OR(F552=2036,OR(F552=2040,F552=2044)))),29,VLOOKUP(E552,Lookup!$B$2:$C$13,2,FALSE))</f>
        <v>31</v>
      </c>
      <c r="AF552" s="495">
        <f t="shared" si="43"/>
        <v>0</v>
      </c>
      <c r="AG552" s="496"/>
      <c r="AI552" s="229">
        <f t="shared" si="46"/>
        <v>8</v>
      </c>
    </row>
    <row r="553" spans="2:35" s="212" customFormat="1" ht="12.75" hidden="1">
      <c r="B553" s="211"/>
      <c r="D553" s="228">
        <f t="shared" si="47"/>
        <v>8</v>
      </c>
      <c r="E553" s="217" t="str">
        <f>IF(E552="","",VLOOKUP(E552,Lookup!$A$2:$B$13,2,FALSE))</f>
        <v>Apr</v>
      </c>
      <c r="F553" s="218">
        <f t="shared" si="45"/>
        <v>1907</v>
      </c>
      <c r="G553" s="249"/>
      <c r="H553" s="249"/>
      <c r="I553" s="249"/>
      <c r="J553" s="249"/>
      <c r="K553" s="249"/>
      <c r="L553" s="249"/>
      <c r="M553" s="249"/>
      <c r="N553" s="249"/>
      <c r="O553" s="249"/>
      <c r="P553" s="249"/>
      <c r="Q553" s="252"/>
      <c r="R553" s="252"/>
      <c r="S553" s="252"/>
      <c r="T553" s="252"/>
      <c r="U553" s="252"/>
      <c r="V553" s="252"/>
      <c r="W553" s="252"/>
      <c r="X553" s="252"/>
      <c r="Y553" s="252"/>
      <c r="Z553" s="252"/>
      <c r="AA553" s="252"/>
      <c r="AB553" s="252"/>
      <c r="AC553" s="252"/>
      <c r="AD553" s="252"/>
      <c r="AE553" s="229">
        <f>IF(OR(AND(E553="Feb",OR(F553=2012,OR(F553=2016,OR(F553=2020,OR(F553=2024,OR(F553=2028,F553=2032)))))),AND(E553="Feb",OR(F553=2036,OR(F553=2040,F553=2044)))),29,VLOOKUP(E553,Lookup!$B$2:$C$13,2,FALSE))</f>
        <v>30</v>
      </c>
      <c r="AF553" s="495">
        <f t="shared" si="43"/>
        <v>0</v>
      </c>
      <c r="AG553" s="496"/>
      <c r="AI553" s="229">
        <f t="shared" si="46"/>
        <v>8</v>
      </c>
    </row>
    <row r="554" spans="2:35" s="212" customFormat="1" ht="12.75" hidden="1">
      <c r="B554" s="211"/>
      <c r="D554" s="228">
        <f t="shared" si="47"/>
        <v>8</v>
      </c>
      <c r="E554" s="217" t="str">
        <f>IF(E553="","",VLOOKUP(E553,Lookup!$A$2:$B$13,2,FALSE))</f>
        <v>May</v>
      </c>
      <c r="F554" s="218">
        <f t="shared" si="45"/>
        <v>1907</v>
      </c>
      <c r="G554" s="249"/>
      <c r="H554" s="249"/>
      <c r="I554" s="249"/>
      <c r="J554" s="249"/>
      <c r="K554" s="249"/>
      <c r="L554" s="249"/>
      <c r="M554" s="249"/>
      <c r="N554" s="249"/>
      <c r="O554" s="249"/>
      <c r="P554" s="249"/>
      <c r="Q554" s="252"/>
      <c r="R554" s="252"/>
      <c r="S554" s="252"/>
      <c r="T554" s="252"/>
      <c r="U554" s="252"/>
      <c r="V554" s="252"/>
      <c r="W554" s="252"/>
      <c r="X554" s="252"/>
      <c r="Y554" s="252"/>
      <c r="Z554" s="252"/>
      <c r="AA554" s="252"/>
      <c r="AB554" s="252"/>
      <c r="AC554" s="252"/>
      <c r="AD554" s="252"/>
      <c r="AE554" s="229">
        <f>IF(OR(AND(E554="Feb",OR(F554=2012,OR(F554=2016,OR(F554=2020,OR(F554=2024,OR(F554=2028,F554=2032)))))),AND(E554="Feb",OR(F554=2036,OR(F554=2040,F554=2044)))),29,VLOOKUP(E554,Lookup!$B$2:$C$13,2,FALSE))</f>
        <v>31</v>
      </c>
      <c r="AF554" s="495">
        <f t="shared" si="43"/>
        <v>0</v>
      </c>
      <c r="AG554" s="496"/>
      <c r="AI554" s="229">
        <f t="shared" si="46"/>
        <v>8</v>
      </c>
    </row>
    <row r="555" spans="2:35" s="212" customFormat="1" ht="12.75" hidden="1">
      <c r="B555" s="211"/>
      <c r="D555" s="228">
        <f t="shared" si="47"/>
        <v>8</v>
      </c>
      <c r="E555" s="217" t="str">
        <f>IF(E554="","",VLOOKUP(E554,Lookup!$A$2:$B$13,2,FALSE))</f>
        <v>Jun</v>
      </c>
      <c r="F555" s="218">
        <f t="shared" si="45"/>
        <v>1907</v>
      </c>
      <c r="G555" s="249"/>
      <c r="H555" s="249"/>
      <c r="I555" s="249"/>
      <c r="J555" s="249"/>
      <c r="K555" s="249"/>
      <c r="L555" s="249"/>
      <c r="M555" s="249"/>
      <c r="N555" s="249"/>
      <c r="O555" s="249"/>
      <c r="P555" s="249"/>
      <c r="Q555" s="252"/>
      <c r="R555" s="252"/>
      <c r="S555" s="252"/>
      <c r="T555" s="252"/>
      <c r="U555" s="252"/>
      <c r="V555" s="252"/>
      <c r="W555" s="252"/>
      <c r="X555" s="252"/>
      <c r="Y555" s="252"/>
      <c r="Z555" s="252"/>
      <c r="AA555" s="252"/>
      <c r="AB555" s="252"/>
      <c r="AC555" s="252"/>
      <c r="AD555" s="252"/>
      <c r="AE555" s="229">
        <f>IF(OR(AND(E555="Feb",OR(F555=2012,OR(F555=2016,OR(F555=2020,OR(F555=2024,OR(F555=2028,F555=2032)))))),AND(E555="Feb",OR(F555=2036,OR(F555=2040,F555=2044)))),29,VLOOKUP(E555,Lookup!$B$2:$C$13,2,FALSE))</f>
        <v>30</v>
      </c>
      <c r="AF555" s="495">
        <f t="shared" si="43"/>
        <v>0</v>
      </c>
      <c r="AG555" s="496"/>
      <c r="AI555" s="229">
        <f t="shared" si="46"/>
        <v>8</v>
      </c>
    </row>
    <row r="556" spans="2:35" s="212" customFormat="1" ht="12.75" hidden="1">
      <c r="B556" s="211"/>
      <c r="D556" s="228">
        <f t="shared" si="47"/>
        <v>8</v>
      </c>
      <c r="E556" s="217" t="str">
        <f>IF(E555="","",VLOOKUP(E555,Lookup!$A$2:$B$13,2,FALSE))</f>
        <v>Jul</v>
      </c>
      <c r="F556" s="218">
        <f t="shared" si="45"/>
        <v>1907</v>
      </c>
      <c r="G556" s="249"/>
      <c r="H556" s="249"/>
      <c r="I556" s="249"/>
      <c r="J556" s="249"/>
      <c r="K556" s="249"/>
      <c r="L556" s="249"/>
      <c r="M556" s="249"/>
      <c r="N556" s="249"/>
      <c r="O556" s="249"/>
      <c r="P556" s="249"/>
      <c r="Q556" s="252"/>
      <c r="R556" s="252"/>
      <c r="S556" s="252"/>
      <c r="T556" s="252"/>
      <c r="U556" s="252"/>
      <c r="V556" s="252"/>
      <c r="W556" s="252"/>
      <c r="X556" s="252"/>
      <c r="Y556" s="252"/>
      <c r="Z556" s="252"/>
      <c r="AA556" s="252"/>
      <c r="AB556" s="252"/>
      <c r="AC556" s="252"/>
      <c r="AD556" s="252"/>
      <c r="AE556" s="229">
        <f>IF(OR(AND(E556="Feb",OR(F556=2012,OR(F556=2016,OR(F556=2020,OR(F556=2024,OR(F556=2028,F556=2032)))))),AND(E556="Feb",OR(F556=2036,OR(F556=2040,F556=2044)))),29,VLOOKUP(E556,Lookup!$B$2:$C$13,2,FALSE))</f>
        <v>31</v>
      </c>
      <c r="AF556" s="495">
        <f t="shared" si="43"/>
        <v>0</v>
      </c>
      <c r="AG556" s="496"/>
      <c r="AI556" s="229">
        <f t="shared" si="46"/>
        <v>8</v>
      </c>
    </row>
    <row r="557" spans="2:35" s="212" customFormat="1" ht="12.75" hidden="1">
      <c r="B557" s="211"/>
      <c r="D557" s="228">
        <f t="shared" si="47"/>
        <v>8</v>
      </c>
      <c r="E557" s="217" t="str">
        <f>IF(E556="","",VLOOKUP(E556,Lookup!$A$2:$B$13,2,FALSE))</f>
        <v>Aug</v>
      </c>
      <c r="F557" s="218">
        <f t="shared" si="45"/>
        <v>1907</v>
      </c>
      <c r="G557" s="249"/>
      <c r="H557" s="249"/>
      <c r="I557" s="249"/>
      <c r="J557" s="249"/>
      <c r="K557" s="249"/>
      <c r="L557" s="249"/>
      <c r="M557" s="249"/>
      <c r="N557" s="249"/>
      <c r="O557" s="249"/>
      <c r="P557" s="249"/>
      <c r="Q557" s="252"/>
      <c r="R557" s="252"/>
      <c r="S557" s="252"/>
      <c r="T557" s="252"/>
      <c r="U557" s="252"/>
      <c r="V557" s="252"/>
      <c r="W557" s="252"/>
      <c r="X557" s="252"/>
      <c r="Y557" s="252"/>
      <c r="Z557" s="252"/>
      <c r="AA557" s="252"/>
      <c r="AB557" s="252"/>
      <c r="AC557" s="252"/>
      <c r="AD557" s="252"/>
      <c r="AE557" s="229">
        <f>IF(OR(AND(E557="Feb",OR(F557=2012,OR(F557=2016,OR(F557=2020,OR(F557=2024,OR(F557=2028,F557=2032)))))),AND(E557="Feb",OR(F557=2036,OR(F557=2040,F557=2044)))),29,VLOOKUP(E557,Lookup!$B$2:$C$13,2,FALSE))</f>
        <v>31</v>
      </c>
      <c r="AF557" s="495">
        <f t="shared" si="43"/>
        <v>0</v>
      </c>
      <c r="AG557" s="496"/>
      <c r="AI557" s="229">
        <f t="shared" si="46"/>
        <v>8</v>
      </c>
    </row>
    <row r="558" spans="2:35" s="212" customFormat="1" ht="12.75" hidden="1">
      <c r="B558" s="211"/>
      <c r="D558" s="228">
        <f t="shared" si="47"/>
        <v>8</v>
      </c>
      <c r="E558" s="217" t="str">
        <f>IF(E557="","",VLOOKUP(E557,Lookup!$A$2:$B$13,2,FALSE))</f>
        <v>Sep</v>
      </c>
      <c r="F558" s="218">
        <f t="shared" si="45"/>
        <v>1907</v>
      </c>
      <c r="G558" s="249"/>
      <c r="H558" s="249"/>
      <c r="I558" s="249"/>
      <c r="J558" s="249"/>
      <c r="K558" s="249"/>
      <c r="L558" s="249"/>
      <c r="M558" s="249"/>
      <c r="N558" s="249"/>
      <c r="O558" s="249"/>
      <c r="P558" s="249"/>
      <c r="Q558" s="252"/>
      <c r="R558" s="252"/>
      <c r="S558" s="252"/>
      <c r="T558" s="252"/>
      <c r="U558" s="252"/>
      <c r="V558" s="252"/>
      <c r="W558" s="252"/>
      <c r="X558" s="252"/>
      <c r="Y558" s="252"/>
      <c r="Z558" s="252"/>
      <c r="AA558" s="252"/>
      <c r="AB558" s="252"/>
      <c r="AC558" s="252"/>
      <c r="AD558" s="252"/>
      <c r="AE558" s="229">
        <f>IF(OR(AND(E558="Feb",OR(F558=2012,OR(F558=2016,OR(F558=2020,OR(F558=2024,OR(F558=2028,F558=2032)))))),AND(E558="Feb",OR(F558=2036,OR(F558=2040,F558=2044)))),29,VLOOKUP(E558,Lookup!$B$2:$C$13,2,FALSE))</f>
        <v>30</v>
      </c>
      <c r="AF558" s="495">
        <f t="shared" si="43"/>
        <v>0</v>
      </c>
      <c r="AG558" s="496"/>
      <c r="AI558" s="229">
        <f t="shared" si="46"/>
        <v>8</v>
      </c>
    </row>
    <row r="559" spans="2:35" s="212" customFormat="1" ht="12.75" hidden="1">
      <c r="B559" s="211"/>
      <c r="D559" s="228">
        <f t="shared" si="47"/>
        <v>8</v>
      </c>
      <c r="E559" s="217" t="str">
        <f>IF(E558="","",VLOOKUP(E558,Lookup!$A$2:$B$13,2,FALSE))</f>
        <v>Oct</v>
      </c>
      <c r="F559" s="218">
        <f t="shared" si="45"/>
        <v>1907</v>
      </c>
      <c r="G559" s="249"/>
      <c r="H559" s="249"/>
      <c r="I559" s="249"/>
      <c r="J559" s="249"/>
      <c r="K559" s="249"/>
      <c r="L559" s="249"/>
      <c r="M559" s="249"/>
      <c r="N559" s="249"/>
      <c r="O559" s="249"/>
      <c r="P559" s="249"/>
      <c r="Q559" s="252"/>
      <c r="R559" s="252"/>
      <c r="S559" s="252"/>
      <c r="T559" s="252"/>
      <c r="U559" s="252"/>
      <c r="V559" s="252"/>
      <c r="W559" s="252"/>
      <c r="X559" s="252"/>
      <c r="Y559" s="252"/>
      <c r="Z559" s="252"/>
      <c r="AA559" s="252"/>
      <c r="AB559" s="252"/>
      <c r="AC559" s="252"/>
      <c r="AD559" s="252"/>
      <c r="AE559" s="229">
        <f>IF(OR(AND(E559="Feb",OR(F559=2012,OR(F559=2016,OR(F559=2020,OR(F559=2024,OR(F559=2028,F559=2032)))))),AND(E559="Feb",OR(F559=2036,OR(F559=2040,F559=2044)))),29,VLOOKUP(E559,Lookup!$B$2:$C$13,2,FALSE))</f>
        <v>31</v>
      </c>
      <c r="AF559" s="495">
        <f t="shared" si="43"/>
        <v>0</v>
      </c>
      <c r="AG559" s="496"/>
      <c r="AI559" s="229">
        <f t="shared" si="46"/>
        <v>8</v>
      </c>
    </row>
    <row r="560" spans="2:35" s="212" customFormat="1" ht="12.75" hidden="1">
      <c r="B560" s="211"/>
      <c r="D560" s="228">
        <f t="shared" si="47"/>
        <v>8</v>
      </c>
      <c r="E560" s="217" t="str">
        <f>IF(E559="","",VLOOKUP(E559,Lookup!$A$2:$B$13,2,FALSE))</f>
        <v>Nov</v>
      </c>
      <c r="F560" s="218">
        <f t="shared" si="45"/>
        <v>1907</v>
      </c>
      <c r="G560" s="249"/>
      <c r="H560" s="249"/>
      <c r="I560" s="249"/>
      <c r="J560" s="249"/>
      <c r="K560" s="249"/>
      <c r="L560" s="249"/>
      <c r="M560" s="249"/>
      <c r="N560" s="249"/>
      <c r="O560" s="249"/>
      <c r="P560" s="249"/>
      <c r="Q560" s="252"/>
      <c r="R560" s="252"/>
      <c r="S560" s="252"/>
      <c r="T560" s="252"/>
      <c r="U560" s="252"/>
      <c r="V560" s="252"/>
      <c r="W560" s="252"/>
      <c r="X560" s="252"/>
      <c r="Y560" s="252"/>
      <c r="Z560" s="252"/>
      <c r="AA560" s="252"/>
      <c r="AB560" s="252"/>
      <c r="AC560" s="252"/>
      <c r="AD560" s="252"/>
      <c r="AE560" s="229">
        <f>IF(OR(AND(E560="Feb",OR(F560=2012,OR(F560=2016,OR(F560=2020,OR(F560=2024,OR(F560=2028,F560=2032)))))),AND(E560="Feb",OR(F560=2036,OR(F560=2040,F560=2044)))),29,VLOOKUP(E560,Lookup!$B$2:$C$13,2,FALSE))</f>
        <v>30</v>
      </c>
      <c r="AF560" s="495">
        <f t="shared" si="43"/>
        <v>0</v>
      </c>
      <c r="AG560" s="496"/>
      <c r="AI560" s="229">
        <f t="shared" si="46"/>
        <v>8</v>
      </c>
    </row>
    <row r="561" spans="2:35" s="212" customFormat="1" ht="13.5" hidden="1" thickBot="1">
      <c r="B561" s="211"/>
      <c r="D561" s="230">
        <f t="shared" si="47"/>
        <v>8</v>
      </c>
      <c r="E561" s="231" t="str">
        <f>IF(E560="","",VLOOKUP(E560,Lookup!$A$2:$B$13,2,FALSE))</f>
        <v>Dec</v>
      </c>
      <c r="F561" s="232">
        <f t="shared" si="45"/>
        <v>1907</v>
      </c>
      <c r="G561" s="256"/>
      <c r="H561" s="256"/>
      <c r="I561" s="256"/>
      <c r="J561" s="256"/>
      <c r="K561" s="256"/>
      <c r="L561" s="256"/>
      <c r="M561" s="256"/>
      <c r="N561" s="256"/>
      <c r="O561" s="256"/>
      <c r="P561" s="256"/>
      <c r="Q561" s="257"/>
      <c r="R561" s="257"/>
      <c r="S561" s="257"/>
      <c r="T561" s="257"/>
      <c r="U561" s="257"/>
      <c r="V561" s="257"/>
      <c r="W561" s="257"/>
      <c r="X561" s="257"/>
      <c r="Y561" s="257"/>
      <c r="Z561" s="257"/>
      <c r="AA561" s="257"/>
      <c r="AB561" s="257"/>
      <c r="AC561" s="257"/>
      <c r="AD561" s="257"/>
      <c r="AE561" s="233">
        <f>IF(OR(AND(E561="Feb",OR(F561=2012,OR(F561=2016,OR(F561=2020,OR(F561=2024,OR(F561=2028,F561=2032)))))),AND(E561="Feb",OR(F561=2036,OR(F561=2040,F561=2044)))),29,VLOOKUP(E561,Lookup!$B$2:$C$13,2,FALSE))</f>
        <v>31</v>
      </c>
      <c r="AF561" s="531">
        <f t="shared" si="43"/>
        <v>0</v>
      </c>
      <c r="AG561" s="532"/>
      <c r="AI561" s="233">
        <f t="shared" si="46"/>
        <v>8</v>
      </c>
    </row>
    <row r="562" spans="2:35" s="212" customFormat="1" ht="12.75" hidden="1">
      <c r="B562" s="211"/>
      <c r="D562" s="213">
        <f t="shared" si="47"/>
        <v>9</v>
      </c>
      <c r="E562" s="234" t="str">
        <f>IF(E561="","",VLOOKUP(E561,Lookup!$A$2:$B$13,2,FALSE))</f>
        <v>Jan</v>
      </c>
      <c r="F562" s="235">
        <f t="shared" si="45"/>
        <v>1908</v>
      </c>
      <c r="G562" s="248"/>
      <c r="H562" s="248"/>
      <c r="I562" s="248"/>
      <c r="J562" s="248"/>
      <c r="K562" s="248"/>
      <c r="L562" s="248"/>
      <c r="M562" s="248"/>
      <c r="N562" s="248"/>
      <c r="O562" s="248"/>
      <c r="P562" s="248"/>
      <c r="Q562" s="251"/>
      <c r="R562" s="251"/>
      <c r="S562" s="251"/>
      <c r="T562" s="251"/>
      <c r="U562" s="251"/>
      <c r="V562" s="251"/>
      <c r="W562" s="251"/>
      <c r="X562" s="251"/>
      <c r="Y562" s="251"/>
      <c r="Z562" s="251"/>
      <c r="AA562" s="251"/>
      <c r="AB562" s="251"/>
      <c r="AC562" s="251"/>
      <c r="AD562" s="251"/>
      <c r="AE562" s="215">
        <f>IF(OR(AND(E562="Feb",OR(F562=2012,OR(F562=2016,OR(F562=2020,OR(F562=2024,OR(F562=2028,F562=2032)))))),AND(E562="Feb",OR(F562=2036,OR(F562=2040,F562=2044)))),29,VLOOKUP(E562,Lookup!$B$2:$C$13,2,FALSE))</f>
        <v>31</v>
      </c>
      <c r="AF562" s="528">
        <f t="shared" si="43"/>
        <v>0</v>
      </c>
      <c r="AG562" s="529"/>
      <c r="AI562" s="215">
        <f>+D562</f>
        <v>9</v>
      </c>
    </row>
    <row r="563" spans="2:35" s="212" customFormat="1" ht="12.75" hidden="1">
      <c r="B563" s="211"/>
      <c r="D563" s="216">
        <f t="shared" si="47"/>
        <v>9</v>
      </c>
      <c r="E563" s="217" t="str">
        <f>IF(E562="","",VLOOKUP(E562,Lookup!$A$2:$B$13,2,FALSE))</f>
        <v>Feb</v>
      </c>
      <c r="F563" s="218">
        <f t="shared" si="45"/>
        <v>1908</v>
      </c>
      <c r="G563" s="249"/>
      <c r="H563" s="249"/>
      <c r="I563" s="249"/>
      <c r="J563" s="249"/>
      <c r="K563" s="249"/>
      <c r="L563" s="249"/>
      <c r="M563" s="249"/>
      <c r="N563" s="249"/>
      <c r="O563" s="249"/>
      <c r="P563" s="249"/>
      <c r="Q563" s="252"/>
      <c r="R563" s="252"/>
      <c r="S563" s="252"/>
      <c r="T563" s="252"/>
      <c r="U563" s="252"/>
      <c r="V563" s="252"/>
      <c r="W563" s="252"/>
      <c r="X563" s="252"/>
      <c r="Y563" s="252"/>
      <c r="Z563" s="252"/>
      <c r="AA563" s="252"/>
      <c r="AB563" s="252"/>
      <c r="AC563" s="252"/>
      <c r="AD563" s="252"/>
      <c r="AE563" s="219">
        <f>IF(OR(AND(E563="Feb",OR(F563=2012,OR(F563=2016,OR(F563=2020,OR(F563=2024,OR(F563=2028,F563=2032)))))),AND(E563="Feb",OR(F563=2036,OR(F563=2040,F563=2044)))),29,VLOOKUP(E563,Lookup!$B$2:$C$13,2,FALSE))</f>
        <v>28</v>
      </c>
      <c r="AF563" s="495">
        <f t="shared" si="43"/>
        <v>0</v>
      </c>
      <c r="AG563" s="496"/>
      <c r="AI563" s="219">
        <f aca="true" t="shared" si="48" ref="AI563:AI585">+D563</f>
        <v>9</v>
      </c>
    </row>
    <row r="564" spans="2:35" s="212" customFormat="1" ht="12.75" hidden="1">
      <c r="B564" s="211"/>
      <c r="D564" s="216">
        <f t="shared" si="47"/>
        <v>9</v>
      </c>
      <c r="E564" s="217" t="str">
        <f>IF(E563="","",VLOOKUP(E563,Lookup!$A$2:$B$13,2,FALSE))</f>
        <v>Mar</v>
      </c>
      <c r="F564" s="218">
        <f t="shared" si="45"/>
        <v>1908</v>
      </c>
      <c r="G564" s="249"/>
      <c r="H564" s="249"/>
      <c r="I564" s="249"/>
      <c r="J564" s="249"/>
      <c r="K564" s="249"/>
      <c r="L564" s="249"/>
      <c r="M564" s="249"/>
      <c r="N564" s="249"/>
      <c r="O564" s="249"/>
      <c r="P564" s="249"/>
      <c r="Q564" s="252"/>
      <c r="R564" s="252"/>
      <c r="S564" s="252"/>
      <c r="T564" s="252"/>
      <c r="U564" s="252"/>
      <c r="V564" s="252"/>
      <c r="W564" s="252"/>
      <c r="X564" s="252"/>
      <c r="Y564" s="252"/>
      <c r="Z564" s="252"/>
      <c r="AA564" s="252"/>
      <c r="AB564" s="252"/>
      <c r="AC564" s="252"/>
      <c r="AD564" s="252"/>
      <c r="AE564" s="219">
        <f>IF(OR(AND(E564="Feb",OR(F564=2012,OR(F564=2016,OR(F564=2020,OR(F564=2024,OR(F564=2028,F564=2032)))))),AND(E564="Feb",OR(F564=2036,OR(F564=2040,F564=2044)))),29,VLOOKUP(E564,Lookup!$B$2:$C$13,2,FALSE))</f>
        <v>31</v>
      </c>
      <c r="AF564" s="495">
        <f t="shared" si="43"/>
        <v>0</v>
      </c>
      <c r="AG564" s="496"/>
      <c r="AI564" s="219">
        <f t="shared" si="48"/>
        <v>9</v>
      </c>
    </row>
    <row r="565" spans="2:35" s="212" customFormat="1" ht="12.75" hidden="1">
      <c r="B565" s="211"/>
      <c r="D565" s="216">
        <f t="shared" si="47"/>
        <v>9</v>
      </c>
      <c r="E565" s="217" t="str">
        <f>IF(E564="","",VLOOKUP(E564,Lookup!$A$2:$B$13,2,FALSE))</f>
        <v>Apr</v>
      </c>
      <c r="F565" s="218">
        <f t="shared" si="45"/>
        <v>1908</v>
      </c>
      <c r="G565" s="249"/>
      <c r="H565" s="249"/>
      <c r="I565" s="249"/>
      <c r="J565" s="249"/>
      <c r="K565" s="249"/>
      <c r="L565" s="249"/>
      <c r="M565" s="249"/>
      <c r="N565" s="249"/>
      <c r="O565" s="249"/>
      <c r="P565" s="249"/>
      <c r="Q565" s="252"/>
      <c r="R565" s="252"/>
      <c r="S565" s="252"/>
      <c r="T565" s="252"/>
      <c r="U565" s="252"/>
      <c r="V565" s="252"/>
      <c r="W565" s="252"/>
      <c r="X565" s="252"/>
      <c r="Y565" s="252"/>
      <c r="Z565" s="252"/>
      <c r="AA565" s="252"/>
      <c r="AB565" s="252"/>
      <c r="AC565" s="252"/>
      <c r="AD565" s="252"/>
      <c r="AE565" s="219">
        <f>IF(OR(AND(E565="Feb",OR(F565=2012,OR(F565=2016,OR(F565=2020,OR(F565=2024,OR(F565=2028,F565=2032)))))),AND(E565="Feb",OR(F565=2036,OR(F565=2040,F565=2044)))),29,VLOOKUP(E565,Lookup!$B$2:$C$13,2,FALSE))</f>
        <v>30</v>
      </c>
      <c r="AF565" s="495">
        <f t="shared" si="43"/>
        <v>0</v>
      </c>
      <c r="AG565" s="496"/>
      <c r="AI565" s="219">
        <f t="shared" si="48"/>
        <v>9</v>
      </c>
    </row>
    <row r="566" spans="2:35" s="212" customFormat="1" ht="12.75" hidden="1">
      <c r="B566" s="211"/>
      <c r="D566" s="216">
        <f t="shared" si="47"/>
        <v>9</v>
      </c>
      <c r="E566" s="217" t="str">
        <f>IF(E565="","",VLOOKUP(E565,Lookup!$A$2:$B$13,2,FALSE))</f>
        <v>May</v>
      </c>
      <c r="F566" s="218">
        <f t="shared" si="45"/>
        <v>1908</v>
      </c>
      <c r="G566" s="249"/>
      <c r="H566" s="249"/>
      <c r="I566" s="249"/>
      <c r="J566" s="249"/>
      <c r="K566" s="249"/>
      <c r="L566" s="249"/>
      <c r="M566" s="249"/>
      <c r="N566" s="249"/>
      <c r="O566" s="249"/>
      <c r="P566" s="249"/>
      <c r="Q566" s="252"/>
      <c r="R566" s="252"/>
      <c r="S566" s="252"/>
      <c r="T566" s="252"/>
      <c r="U566" s="252"/>
      <c r="V566" s="252"/>
      <c r="W566" s="252"/>
      <c r="X566" s="252"/>
      <c r="Y566" s="252"/>
      <c r="Z566" s="252"/>
      <c r="AA566" s="252"/>
      <c r="AB566" s="252"/>
      <c r="AC566" s="252"/>
      <c r="AD566" s="252"/>
      <c r="AE566" s="219">
        <f>IF(OR(AND(E566="Feb",OR(F566=2012,OR(F566=2016,OR(F566=2020,OR(F566=2024,OR(F566=2028,F566=2032)))))),AND(E566="Feb",OR(F566=2036,OR(F566=2040,F566=2044)))),29,VLOOKUP(E566,Lookup!$B$2:$C$13,2,FALSE))</f>
        <v>31</v>
      </c>
      <c r="AF566" s="495">
        <f t="shared" si="43"/>
        <v>0</v>
      </c>
      <c r="AG566" s="496"/>
      <c r="AI566" s="219">
        <f t="shared" si="48"/>
        <v>9</v>
      </c>
    </row>
    <row r="567" spans="2:35" s="212" customFormat="1" ht="12.75" hidden="1">
      <c r="B567" s="211"/>
      <c r="D567" s="216">
        <f t="shared" si="47"/>
        <v>9</v>
      </c>
      <c r="E567" s="217" t="str">
        <f>IF(E566="","",VLOOKUP(E566,Lookup!$A$2:$B$13,2,FALSE))</f>
        <v>Jun</v>
      </c>
      <c r="F567" s="218">
        <f t="shared" si="45"/>
        <v>1908</v>
      </c>
      <c r="G567" s="249"/>
      <c r="H567" s="249"/>
      <c r="I567" s="249"/>
      <c r="J567" s="249"/>
      <c r="K567" s="249"/>
      <c r="L567" s="249"/>
      <c r="M567" s="249"/>
      <c r="N567" s="249"/>
      <c r="O567" s="249"/>
      <c r="P567" s="249"/>
      <c r="Q567" s="252"/>
      <c r="R567" s="252"/>
      <c r="S567" s="252"/>
      <c r="T567" s="252"/>
      <c r="U567" s="252"/>
      <c r="V567" s="252"/>
      <c r="W567" s="252"/>
      <c r="X567" s="252"/>
      <c r="Y567" s="252"/>
      <c r="Z567" s="252"/>
      <c r="AA567" s="252"/>
      <c r="AB567" s="252"/>
      <c r="AC567" s="252"/>
      <c r="AD567" s="252"/>
      <c r="AE567" s="219">
        <f>IF(OR(AND(E567="Feb",OR(F567=2012,OR(F567=2016,OR(F567=2020,OR(F567=2024,OR(F567=2028,F567=2032)))))),AND(E567="Feb",OR(F567=2036,OR(F567=2040,F567=2044)))),29,VLOOKUP(E567,Lookup!$B$2:$C$13,2,FALSE))</f>
        <v>30</v>
      </c>
      <c r="AF567" s="495">
        <f t="shared" si="43"/>
        <v>0</v>
      </c>
      <c r="AG567" s="496"/>
      <c r="AI567" s="219">
        <f t="shared" si="48"/>
        <v>9</v>
      </c>
    </row>
    <row r="568" spans="2:35" s="212" customFormat="1" ht="12.75" hidden="1">
      <c r="B568" s="211"/>
      <c r="D568" s="216">
        <f t="shared" si="47"/>
        <v>9</v>
      </c>
      <c r="E568" s="217" t="str">
        <f>IF(E567="","",VLOOKUP(E567,Lookup!$A$2:$B$13,2,FALSE))</f>
        <v>Jul</v>
      </c>
      <c r="F568" s="218">
        <f t="shared" si="45"/>
        <v>1908</v>
      </c>
      <c r="G568" s="249"/>
      <c r="H568" s="249"/>
      <c r="I568" s="249"/>
      <c r="J568" s="249"/>
      <c r="K568" s="249"/>
      <c r="L568" s="249"/>
      <c r="M568" s="249"/>
      <c r="N568" s="249"/>
      <c r="O568" s="249"/>
      <c r="P568" s="249"/>
      <c r="Q568" s="252"/>
      <c r="R568" s="252"/>
      <c r="S568" s="252"/>
      <c r="T568" s="252"/>
      <c r="U568" s="252"/>
      <c r="V568" s="252"/>
      <c r="W568" s="252"/>
      <c r="X568" s="252"/>
      <c r="Y568" s="252"/>
      <c r="Z568" s="252"/>
      <c r="AA568" s="252"/>
      <c r="AB568" s="252"/>
      <c r="AC568" s="252"/>
      <c r="AD568" s="252"/>
      <c r="AE568" s="219">
        <f>IF(OR(AND(E568="Feb",OR(F568=2012,OR(F568=2016,OR(F568=2020,OR(F568=2024,OR(F568=2028,F568=2032)))))),AND(E568="Feb",OR(F568=2036,OR(F568=2040,F568=2044)))),29,VLOOKUP(E568,Lookup!$B$2:$C$13,2,FALSE))</f>
        <v>31</v>
      </c>
      <c r="AF568" s="495">
        <f t="shared" si="43"/>
        <v>0</v>
      </c>
      <c r="AG568" s="496"/>
      <c r="AI568" s="219">
        <f t="shared" si="48"/>
        <v>9</v>
      </c>
    </row>
    <row r="569" spans="2:35" s="212" customFormat="1" ht="12.75" hidden="1">
      <c r="B569" s="211"/>
      <c r="D569" s="216">
        <f t="shared" si="47"/>
        <v>9</v>
      </c>
      <c r="E569" s="217" t="str">
        <f>IF(E568="","",VLOOKUP(E568,Lookup!$A$2:$B$13,2,FALSE))</f>
        <v>Aug</v>
      </c>
      <c r="F569" s="218">
        <f t="shared" si="45"/>
        <v>1908</v>
      </c>
      <c r="G569" s="249"/>
      <c r="H569" s="249"/>
      <c r="I569" s="249"/>
      <c r="J569" s="249"/>
      <c r="K569" s="249"/>
      <c r="L569" s="249"/>
      <c r="M569" s="249"/>
      <c r="N569" s="249"/>
      <c r="O569" s="249"/>
      <c r="P569" s="249"/>
      <c r="Q569" s="252"/>
      <c r="R569" s="252"/>
      <c r="S569" s="252"/>
      <c r="T569" s="252"/>
      <c r="U569" s="252"/>
      <c r="V569" s="252"/>
      <c r="W569" s="252"/>
      <c r="X569" s="252"/>
      <c r="Y569" s="252"/>
      <c r="Z569" s="252"/>
      <c r="AA569" s="252"/>
      <c r="AB569" s="252"/>
      <c r="AC569" s="252"/>
      <c r="AD569" s="252"/>
      <c r="AE569" s="219">
        <f>IF(OR(AND(E569="Feb",OR(F569=2012,OR(F569=2016,OR(F569=2020,OR(F569=2024,OR(F569=2028,F569=2032)))))),AND(E569="Feb",OR(F569=2036,OR(F569=2040,F569=2044)))),29,VLOOKUP(E569,Lookup!$B$2:$C$13,2,FALSE))</f>
        <v>31</v>
      </c>
      <c r="AF569" s="495">
        <f t="shared" si="43"/>
        <v>0</v>
      </c>
      <c r="AG569" s="496"/>
      <c r="AI569" s="219">
        <f t="shared" si="48"/>
        <v>9</v>
      </c>
    </row>
    <row r="570" spans="2:35" s="212" customFormat="1" ht="12.75" hidden="1">
      <c r="B570" s="211"/>
      <c r="D570" s="216">
        <f t="shared" si="47"/>
        <v>9</v>
      </c>
      <c r="E570" s="217" t="str">
        <f>IF(E569="","",VLOOKUP(E569,Lookup!$A$2:$B$13,2,FALSE))</f>
        <v>Sep</v>
      </c>
      <c r="F570" s="218">
        <f t="shared" si="45"/>
        <v>1908</v>
      </c>
      <c r="G570" s="249"/>
      <c r="H570" s="249"/>
      <c r="I570" s="249"/>
      <c r="J570" s="249"/>
      <c r="K570" s="249"/>
      <c r="L570" s="249"/>
      <c r="M570" s="249"/>
      <c r="N570" s="249"/>
      <c r="O570" s="249"/>
      <c r="P570" s="249"/>
      <c r="Q570" s="252"/>
      <c r="R570" s="252"/>
      <c r="S570" s="252"/>
      <c r="T570" s="252"/>
      <c r="U570" s="252"/>
      <c r="V570" s="252"/>
      <c r="W570" s="252"/>
      <c r="X570" s="252"/>
      <c r="Y570" s="252"/>
      <c r="Z570" s="252"/>
      <c r="AA570" s="252"/>
      <c r="AB570" s="252"/>
      <c r="AC570" s="252"/>
      <c r="AD570" s="252"/>
      <c r="AE570" s="219">
        <f>IF(OR(AND(E570="Feb",OR(F570=2012,OR(F570=2016,OR(F570=2020,OR(F570=2024,OR(F570=2028,F570=2032)))))),AND(E570="Feb",OR(F570=2036,OR(F570=2040,F570=2044)))),29,VLOOKUP(E570,Lookup!$B$2:$C$13,2,FALSE))</f>
        <v>30</v>
      </c>
      <c r="AF570" s="495">
        <f t="shared" si="43"/>
        <v>0</v>
      </c>
      <c r="AG570" s="496"/>
      <c r="AI570" s="219">
        <f t="shared" si="48"/>
        <v>9</v>
      </c>
    </row>
    <row r="571" spans="2:35" s="212" customFormat="1" ht="12.75" hidden="1">
      <c r="B571" s="211"/>
      <c r="D571" s="216">
        <f t="shared" si="47"/>
        <v>9</v>
      </c>
      <c r="E571" s="217" t="str">
        <f>IF(E570="","",VLOOKUP(E570,Lookup!$A$2:$B$13,2,FALSE))</f>
        <v>Oct</v>
      </c>
      <c r="F571" s="218">
        <f t="shared" si="45"/>
        <v>1908</v>
      </c>
      <c r="G571" s="249"/>
      <c r="H571" s="249"/>
      <c r="I571" s="249"/>
      <c r="J571" s="249"/>
      <c r="K571" s="249"/>
      <c r="L571" s="249"/>
      <c r="M571" s="249"/>
      <c r="N571" s="249"/>
      <c r="O571" s="249"/>
      <c r="P571" s="249"/>
      <c r="Q571" s="252"/>
      <c r="R571" s="252"/>
      <c r="S571" s="252"/>
      <c r="T571" s="252"/>
      <c r="U571" s="252"/>
      <c r="V571" s="252"/>
      <c r="W571" s="252"/>
      <c r="X571" s="252"/>
      <c r="Y571" s="252"/>
      <c r="Z571" s="252"/>
      <c r="AA571" s="252"/>
      <c r="AB571" s="252"/>
      <c r="AC571" s="252"/>
      <c r="AD571" s="252"/>
      <c r="AE571" s="219">
        <f>IF(OR(AND(E571="Feb",OR(F571=2012,OR(F571=2016,OR(F571=2020,OR(F571=2024,OR(F571=2028,F571=2032)))))),AND(E571="Feb",OR(F571=2036,OR(F571=2040,F571=2044)))),29,VLOOKUP(E571,Lookup!$B$2:$C$13,2,FALSE))</f>
        <v>31</v>
      </c>
      <c r="AF571" s="495">
        <f t="shared" si="43"/>
        <v>0</v>
      </c>
      <c r="AG571" s="496"/>
      <c r="AI571" s="219">
        <f t="shared" si="48"/>
        <v>9</v>
      </c>
    </row>
    <row r="572" spans="2:35" s="212" customFormat="1" ht="12.75" hidden="1">
      <c r="B572" s="211"/>
      <c r="D572" s="216">
        <f t="shared" si="47"/>
        <v>9</v>
      </c>
      <c r="E572" s="217" t="str">
        <f>IF(E571="","",VLOOKUP(E571,Lookup!$A$2:$B$13,2,FALSE))</f>
        <v>Nov</v>
      </c>
      <c r="F572" s="218">
        <f t="shared" si="45"/>
        <v>1908</v>
      </c>
      <c r="G572" s="249"/>
      <c r="H572" s="249"/>
      <c r="I572" s="249"/>
      <c r="J572" s="249"/>
      <c r="K572" s="249"/>
      <c r="L572" s="249"/>
      <c r="M572" s="249"/>
      <c r="N572" s="249"/>
      <c r="O572" s="249"/>
      <c r="P572" s="249"/>
      <c r="Q572" s="252"/>
      <c r="R572" s="252"/>
      <c r="S572" s="252"/>
      <c r="T572" s="252"/>
      <c r="U572" s="252"/>
      <c r="V572" s="252"/>
      <c r="W572" s="252"/>
      <c r="X572" s="252"/>
      <c r="Y572" s="252"/>
      <c r="Z572" s="252"/>
      <c r="AA572" s="252"/>
      <c r="AB572" s="252"/>
      <c r="AC572" s="252"/>
      <c r="AD572" s="252"/>
      <c r="AE572" s="219">
        <f>IF(OR(AND(E572="Feb",OR(F572=2012,OR(F572=2016,OR(F572=2020,OR(F572=2024,OR(F572=2028,F572=2032)))))),AND(E572="Feb",OR(F572=2036,OR(F572=2040,F572=2044)))),29,VLOOKUP(E572,Lookup!$B$2:$C$13,2,FALSE))</f>
        <v>30</v>
      </c>
      <c r="AF572" s="495">
        <f t="shared" si="43"/>
        <v>0</v>
      </c>
      <c r="AG572" s="496"/>
      <c r="AI572" s="219">
        <f t="shared" si="48"/>
        <v>9</v>
      </c>
    </row>
    <row r="573" spans="2:35" s="212" customFormat="1" ht="13.5" hidden="1" thickBot="1">
      <c r="B573" s="211"/>
      <c r="D573" s="220">
        <f t="shared" si="47"/>
        <v>9</v>
      </c>
      <c r="E573" s="221" t="str">
        <f>IF(E572="","",VLOOKUP(E572,Lookup!$A$2:$B$13,2,FALSE))</f>
        <v>Dec</v>
      </c>
      <c r="F573" s="222">
        <f t="shared" si="45"/>
        <v>1908</v>
      </c>
      <c r="G573" s="250"/>
      <c r="H573" s="250"/>
      <c r="I573" s="250"/>
      <c r="J573" s="250"/>
      <c r="K573" s="250"/>
      <c r="L573" s="250"/>
      <c r="M573" s="250"/>
      <c r="N573" s="250"/>
      <c r="O573" s="250"/>
      <c r="P573" s="250"/>
      <c r="Q573" s="253"/>
      <c r="R573" s="253"/>
      <c r="S573" s="253"/>
      <c r="T573" s="253"/>
      <c r="U573" s="253"/>
      <c r="V573" s="253"/>
      <c r="W573" s="253"/>
      <c r="X573" s="253"/>
      <c r="Y573" s="253"/>
      <c r="Z573" s="253"/>
      <c r="AA573" s="253"/>
      <c r="AB573" s="253"/>
      <c r="AC573" s="253"/>
      <c r="AD573" s="253"/>
      <c r="AE573" s="223">
        <f>IF(OR(AND(E573="Feb",OR(F573=2012,OR(F573=2016,OR(F573=2020,OR(F573=2024,OR(F573=2028,F573=2032)))))),AND(E573="Feb",OR(F573=2036,OR(F573=2040,F573=2044)))),29,VLOOKUP(E573,Lookup!$B$2:$C$13,2,FALSE))</f>
        <v>31</v>
      </c>
      <c r="AF573" s="522">
        <f t="shared" si="43"/>
        <v>0</v>
      </c>
      <c r="AG573" s="523"/>
      <c r="AI573" s="223">
        <f t="shared" si="48"/>
        <v>9</v>
      </c>
    </row>
    <row r="574" spans="2:35" s="212" customFormat="1" ht="12.75" hidden="1">
      <c r="B574" s="211"/>
      <c r="D574" s="224">
        <f t="shared" si="47"/>
        <v>10</v>
      </c>
      <c r="E574" s="225" t="str">
        <f>IF(E573="","",VLOOKUP(E573,Lookup!$A$2:$B$13,2,FALSE))</f>
        <v>Jan</v>
      </c>
      <c r="F574" s="226">
        <f t="shared" si="45"/>
        <v>1909</v>
      </c>
      <c r="G574" s="254"/>
      <c r="H574" s="254"/>
      <c r="I574" s="254"/>
      <c r="J574" s="254"/>
      <c r="K574" s="254"/>
      <c r="L574" s="254"/>
      <c r="M574" s="254"/>
      <c r="N574" s="254"/>
      <c r="O574" s="254"/>
      <c r="P574" s="254"/>
      <c r="Q574" s="255"/>
      <c r="R574" s="255"/>
      <c r="S574" s="255"/>
      <c r="T574" s="255"/>
      <c r="U574" s="255"/>
      <c r="V574" s="255"/>
      <c r="W574" s="255"/>
      <c r="X574" s="255"/>
      <c r="Y574" s="255"/>
      <c r="Z574" s="255"/>
      <c r="AA574" s="255"/>
      <c r="AB574" s="255"/>
      <c r="AC574" s="255"/>
      <c r="AD574" s="255"/>
      <c r="AE574" s="227">
        <f>IF(OR(AND(E574="Feb",OR(F574=2012,OR(F574=2016,OR(F574=2020,OR(F574=2024,OR(F574=2028,F574=2032)))))),AND(E574="Feb",OR(F574=2036,OR(F574=2040,F574=2044)))),29,VLOOKUP(E574,Lookup!$B$2:$C$13,2,FALSE))</f>
        <v>31</v>
      </c>
      <c r="AF574" s="502">
        <f t="shared" si="43"/>
        <v>0</v>
      </c>
      <c r="AG574" s="503"/>
      <c r="AI574" s="227">
        <f t="shared" si="48"/>
        <v>10</v>
      </c>
    </row>
    <row r="575" spans="2:35" s="212" customFormat="1" ht="12.75" hidden="1">
      <c r="B575" s="211"/>
      <c r="D575" s="228">
        <f t="shared" si="47"/>
        <v>10</v>
      </c>
      <c r="E575" s="217" t="str">
        <f>IF(E574="","",VLOOKUP(E574,Lookup!$A$2:$B$13,2,FALSE))</f>
        <v>Feb</v>
      </c>
      <c r="F575" s="218">
        <f t="shared" si="45"/>
        <v>1909</v>
      </c>
      <c r="G575" s="249"/>
      <c r="H575" s="249"/>
      <c r="I575" s="249"/>
      <c r="J575" s="249"/>
      <c r="K575" s="249"/>
      <c r="L575" s="249"/>
      <c r="M575" s="249"/>
      <c r="N575" s="249"/>
      <c r="O575" s="249"/>
      <c r="P575" s="249"/>
      <c r="Q575" s="252"/>
      <c r="R575" s="252"/>
      <c r="S575" s="252"/>
      <c r="T575" s="252"/>
      <c r="U575" s="252"/>
      <c r="V575" s="252"/>
      <c r="W575" s="252"/>
      <c r="X575" s="252"/>
      <c r="Y575" s="252"/>
      <c r="Z575" s="252"/>
      <c r="AA575" s="252"/>
      <c r="AB575" s="252"/>
      <c r="AC575" s="252"/>
      <c r="AD575" s="252"/>
      <c r="AE575" s="229">
        <f>IF(OR(AND(E575="Feb",OR(F575=2012,OR(F575=2016,OR(F575=2020,OR(F575=2024,OR(F575=2028,F575=2032)))))),AND(E575="Feb",OR(F575=2036,OR(F575=2040,F575=2044)))),29,VLOOKUP(E575,Lookup!$B$2:$C$13,2,FALSE))</f>
        <v>28</v>
      </c>
      <c r="AF575" s="495">
        <f t="shared" si="43"/>
        <v>0</v>
      </c>
      <c r="AG575" s="496"/>
      <c r="AI575" s="229">
        <f t="shared" si="48"/>
        <v>10</v>
      </c>
    </row>
    <row r="576" spans="2:35" s="212" customFormat="1" ht="12.75" hidden="1">
      <c r="B576" s="211"/>
      <c r="D576" s="228">
        <f t="shared" si="47"/>
        <v>10</v>
      </c>
      <c r="E576" s="217" t="str">
        <f>IF(E575="","",VLOOKUP(E575,Lookup!$A$2:$B$13,2,FALSE))</f>
        <v>Mar</v>
      </c>
      <c r="F576" s="218">
        <f t="shared" si="45"/>
        <v>1909</v>
      </c>
      <c r="G576" s="249"/>
      <c r="H576" s="249"/>
      <c r="I576" s="249"/>
      <c r="J576" s="249"/>
      <c r="K576" s="249"/>
      <c r="L576" s="249"/>
      <c r="M576" s="249"/>
      <c r="N576" s="249"/>
      <c r="O576" s="249"/>
      <c r="P576" s="249"/>
      <c r="Q576" s="252"/>
      <c r="R576" s="252"/>
      <c r="S576" s="252"/>
      <c r="T576" s="252"/>
      <c r="U576" s="252"/>
      <c r="V576" s="252"/>
      <c r="W576" s="252"/>
      <c r="X576" s="252"/>
      <c r="Y576" s="252"/>
      <c r="Z576" s="252"/>
      <c r="AA576" s="252"/>
      <c r="AB576" s="252"/>
      <c r="AC576" s="252"/>
      <c r="AD576" s="252"/>
      <c r="AE576" s="229">
        <f>IF(OR(AND(E576="Feb",OR(F576=2012,OR(F576=2016,OR(F576=2020,OR(F576=2024,OR(F576=2028,F576=2032)))))),AND(E576="Feb",OR(F576=2036,OR(F576=2040,F576=2044)))),29,VLOOKUP(E576,Lookup!$B$2:$C$13,2,FALSE))</f>
        <v>31</v>
      </c>
      <c r="AF576" s="495">
        <f t="shared" si="43"/>
        <v>0</v>
      </c>
      <c r="AG576" s="496"/>
      <c r="AI576" s="229">
        <f t="shared" si="48"/>
        <v>10</v>
      </c>
    </row>
    <row r="577" spans="2:35" s="212" customFormat="1" ht="12.75" hidden="1">
      <c r="B577" s="211"/>
      <c r="D577" s="228">
        <f t="shared" si="47"/>
        <v>10</v>
      </c>
      <c r="E577" s="217" t="str">
        <f>IF(E576="","",VLOOKUP(E576,Lookup!$A$2:$B$13,2,FALSE))</f>
        <v>Apr</v>
      </c>
      <c r="F577" s="218">
        <f t="shared" si="45"/>
        <v>1909</v>
      </c>
      <c r="G577" s="249"/>
      <c r="H577" s="249"/>
      <c r="I577" s="249"/>
      <c r="J577" s="249"/>
      <c r="K577" s="249"/>
      <c r="L577" s="249"/>
      <c r="M577" s="249"/>
      <c r="N577" s="249"/>
      <c r="O577" s="249"/>
      <c r="P577" s="249"/>
      <c r="Q577" s="252"/>
      <c r="R577" s="252"/>
      <c r="S577" s="252"/>
      <c r="T577" s="252"/>
      <c r="U577" s="252"/>
      <c r="V577" s="252"/>
      <c r="W577" s="252"/>
      <c r="X577" s="252"/>
      <c r="Y577" s="252"/>
      <c r="Z577" s="252"/>
      <c r="AA577" s="252"/>
      <c r="AB577" s="252"/>
      <c r="AC577" s="252"/>
      <c r="AD577" s="252"/>
      <c r="AE577" s="229">
        <f>IF(OR(AND(E577="Feb",OR(F577=2012,OR(F577=2016,OR(F577=2020,OR(F577=2024,OR(F577=2028,F577=2032)))))),AND(E577="Feb",OR(F577=2036,OR(F577=2040,F577=2044)))),29,VLOOKUP(E577,Lookup!$B$2:$C$13,2,FALSE))</f>
        <v>30</v>
      </c>
      <c r="AF577" s="495">
        <f t="shared" si="43"/>
        <v>0</v>
      </c>
      <c r="AG577" s="496"/>
      <c r="AI577" s="229">
        <f t="shared" si="48"/>
        <v>10</v>
      </c>
    </row>
    <row r="578" spans="2:35" s="212" customFormat="1" ht="12.75" hidden="1">
      <c r="B578" s="211"/>
      <c r="D578" s="228">
        <f t="shared" si="47"/>
        <v>10</v>
      </c>
      <c r="E578" s="217" t="str">
        <f>IF(E577="","",VLOOKUP(E577,Lookup!$A$2:$B$13,2,FALSE))</f>
        <v>May</v>
      </c>
      <c r="F578" s="218">
        <f t="shared" si="45"/>
        <v>1909</v>
      </c>
      <c r="G578" s="249"/>
      <c r="H578" s="249"/>
      <c r="I578" s="249"/>
      <c r="J578" s="249"/>
      <c r="K578" s="249"/>
      <c r="L578" s="249"/>
      <c r="M578" s="249"/>
      <c r="N578" s="249"/>
      <c r="O578" s="249"/>
      <c r="P578" s="249"/>
      <c r="Q578" s="252"/>
      <c r="R578" s="252"/>
      <c r="S578" s="252"/>
      <c r="T578" s="252"/>
      <c r="U578" s="252"/>
      <c r="V578" s="252"/>
      <c r="W578" s="252"/>
      <c r="X578" s="252"/>
      <c r="Y578" s="252"/>
      <c r="Z578" s="252"/>
      <c r="AA578" s="252"/>
      <c r="AB578" s="252"/>
      <c r="AC578" s="252"/>
      <c r="AD578" s="252"/>
      <c r="AE578" s="229">
        <f>IF(OR(AND(E578="Feb",OR(F578=2012,OR(F578=2016,OR(F578=2020,OR(F578=2024,OR(F578=2028,F578=2032)))))),AND(E578="Feb",OR(F578=2036,OR(F578=2040,F578=2044)))),29,VLOOKUP(E578,Lookup!$B$2:$C$13,2,FALSE))</f>
        <v>31</v>
      </c>
      <c r="AF578" s="495">
        <f t="shared" si="43"/>
        <v>0</v>
      </c>
      <c r="AG578" s="496"/>
      <c r="AI578" s="229">
        <f t="shared" si="48"/>
        <v>10</v>
      </c>
    </row>
    <row r="579" spans="2:35" s="212" customFormat="1" ht="12.75" hidden="1">
      <c r="B579" s="211"/>
      <c r="D579" s="228">
        <f t="shared" si="47"/>
        <v>10</v>
      </c>
      <c r="E579" s="217" t="str">
        <f>IF(E578="","",VLOOKUP(E578,Lookup!$A$2:$B$13,2,FALSE))</f>
        <v>Jun</v>
      </c>
      <c r="F579" s="218">
        <f t="shared" si="45"/>
        <v>1909</v>
      </c>
      <c r="G579" s="249"/>
      <c r="H579" s="249"/>
      <c r="I579" s="249"/>
      <c r="J579" s="249"/>
      <c r="K579" s="249"/>
      <c r="L579" s="249"/>
      <c r="M579" s="249"/>
      <c r="N579" s="249"/>
      <c r="O579" s="249"/>
      <c r="P579" s="249"/>
      <c r="Q579" s="252"/>
      <c r="R579" s="252"/>
      <c r="S579" s="252"/>
      <c r="T579" s="252"/>
      <c r="U579" s="252"/>
      <c r="V579" s="252"/>
      <c r="W579" s="252"/>
      <c r="X579" s="252"/>
      <c r="Y579" s="252"/>
      <c r="Z579" s="252"/>
      <c r="AA579" s="252"/>
      <c r="AB579" s="252"/>
      <c r="AC579" s="252"/>
      <c r="AD579" s="252"/>
      <c r="AE579" s="229">
        <f>IF(OR(AND(E579="Feb",OR(F579=2012,OR(F579=2016,OR(F579=2020,OR(F579=2024,OR(F579=2028,F579=2032)))))),AND(E579="Feb",OR(F579=2036,OR(F579=2040,F579=2044)))),29,VLOOKUP(E579,Lookup!$B$2:$C$13,2,FALSE))</f>
        <v>30</v>
      </c>
      <c r="AF579" s="495">
        <f t="shared" si="43"/>
        <v>0</v>
      </c>
      <c r="AG579" s="496"/>
      <c r="AI579" s="229">
        <f t="shared" si="48"/>
        <v>10</v>
      </c>
    </row>
    <row r="580" spans="2:35" s="212" customFormat="1" ht="12.75" hidden="1">
      <c r="B580" s="211"/>
      <c r="D580" s="228">
        <f t="shared" si="47"/>
        <v>10</v>
      </c>
      <c r="E580" s="217" t="str">
        <f>IF(E579="","",VLOOKUP(E579,Lookup!$A$2:$B$13,2,FALSE))</f>
        <v>Jul</v>
      </c>
      <c r="F580" s="218">
        <f t="shared" si="45"/>
        <v>1909</v>
      </c>
      <c r="G580" s="249"/>
      <c r="H580" s="249"/>
      <c r="I580" s="249"/>
      <c r="J580" s="249"/>
      <c r="K580" s="249"/>
      <c r="L580" s="249"/>
      <c r="M580" s="249"/>
      <c r="N580" s="249"/>
      <c r="O580" s="249"/>
      <c r="P580" s="249"/>
      <c r="Q580" s="252"/>
      <c r="R580" s="252"/>
      <c r="S580" s="252"/>
      <c r="T580" s="252"/>
      <c r="U580" s="252"/>
      <c r="V580" s="252"/>
      <c r="W580" s="252"/>
      <c r="X580" s="252"/>
      <c r="Y580" s="252"/>
      <c r="Z580" s="252"/>
      <c r="AA580" s="252"/>
      <c r="AB580" s="252"/>
      <c r="AC580" s="252"/>
      <c r="AD580" s="252"/>
      <c r="AE580" s="229">
        <f>IF(OR(AND(E580="Feb",OR(F580=2012,OR(F580=2016,OR(F580=2020,OR(F580=2024,OR(F580=2028,F580=2032)))))),AND(E580="Feb",OR(F580=2036,OR(F580=2040,F580=2044)))),29,VLOOKUP(E580,Lookup!$B$2:$C$13,2,FALSE))</f>
        <v>31</v>
      </c>
      <c r="AF580" s="495">
        <f t="shared" si="43"/>
        <v>0</v>
      </c>
      <c r="AG580" s="496"/>
      <c r="AI580" s="229">
        <f t="shared" si="48"/>
        <v>10</v>
      </c>
    </row>
    <row r="581" spans="2:35" s="212" customFormat="1" ht="12.75" hidden="1">
      <c r="B581" s="211"/>
      <c r="D581" s="228">
        <f t="shared" si="47"/>
        <v>10</v>
      </c>
      <c r="E581" s="217" t="str">
        <f>IF(E580="","",VLOOKUP(E580,Lookup!$A$2:$B$13,2,FALSE))</f>
        <v>Aug</v>
      </c>
      <c r="F581" s="218">
        <f t="shared" si="45"/>
        <v>1909</v>
      </c>
      <c r="G581" s="249"/>
      <c r="H581" s="249"/>
      <c r="I581" s="249"/>
      <c r="J581" s="249"/>
      <c r="K581" s="249"/>
      <c r="L581" s="249"/>
      <c r="M581" s="249"/>
      <c r="N581" s="249"/>
      <c r="O581" s="249"/>
      <c r="P581" s="249"/>
      <c r="Q581" s="252"/>
      <c r="R581" s="252"/>
      <c r="S581" s="252"/>
      <c r="T581" s="252"/>
      <c r="U581" s="252"/>
      <c r="V581" s="252"/>
      <c r="W581" s="252"/>
      <c r="X581" s="252"/>
      <c r="Y581" s="252"/>
      <c r="Z581" s="252"/>
      <c r="AA581" s="252"/>
      <c r="AB581" s="252"/>
      <c r="AC581" s="252"/>
      <c r="AD581" s="252"/>
      <c r="AE581" s="229">
        <f>IF(OR(AND(E581="Feb",OR(F581=2012,OR(F581=2016,OR(F581=2020,OR(F581=2024,OR(F581=2028,F581=2032)))))),AND(E581="Feb",OR(F581=2036,OR(F581=2040,F581=2044)))),29,VLOOKUP(E581,Lookup!$B$2:$C$13,2,FALSE))</f>
        <v>31</v>
      </c>
      <c r="AF581" s="495">
        <f t="shared" si="43"/>
        <v>0</v>
      </c>
      <c r="AG581" s="496"/>
      <c r="AI581" s="229">
        <f t="shared" si="48"/>
        <v>10</v>
      </c>
    </row>
    <row r="582" spans="2:35" s="212" customFormat="1" ht="12.75" hidden="1">
      <c r="B582" s="211"/>
      <c r="D582" s="228">
        <f t="shared" si="47"/>
        <v>10</v>
      </c>
      <c r="E582" s="217" t="str">
        <f>IF(E581="","",VLOOKUP(E581,Lookup!$A$2:$B$13,2,FALSE))</f>
        <v>Sep</v>
      </c>
      <c r="F582" s="218">
        <f t="shared" si="45"/>
        <v>1909</v>
      </c>
      <c r="G582" s="249"/>
      <c r="H582" s="249"/>
      <c r="I582" s="249"/>
      <c r="J582" s="249"/>
      <c r="K582" s="249"/>
      <c r="L582" s="249"/>
      <c r="M582" s="249"/>
      <c r="N582" s="249"/>
      <c r="O582" s="249"/>
      <c r="P582" s="249"/>
      <c r="Q582" s="252"/>
      <c r="R582" s="252"/>
      <c r="S582" s="252"/>
      <c r="T582" s="252"/>
      <c r="U582" s="252"/>
      <c r="V582" s="252"/>
      <c r="W582" s="252"/>
      <c r="X582" s="252"/>
      <c r="Y582" s="252"/>
      <c r="Z582" s="252"/>
      <c r="AA582" s="252"/>
      <c r="AB582" s="252"/>
      <c r="AC582" s="252"/>
      <c r="AD582" s="252"/>
      <c r="AE582" s="229">
        <f>IF(OR(AND(E582="Feb",OR(F582=2012,OR(F582=2016,OR(F582=2020,OR(F582=2024,OR(F582=2028,F582=2032)))))),AND(E582="Feb",OR(F582=2036,OR(F582=2040,F582=2044)))),29,VLOOKUP(E582,Lookup!$B$2:$C$13,2,FALSE))</f>
        <v>30</v>
      </c>
      <c r="AF582" s="495">
        <f t="shared" si="43"/>
        <v>0</v>
      </c>
      <c r="AG582" s="496"/>
      <c r="AI582" s="229">
        <f t="shared" si="48"/>
        <v>10</v>
      </c>
    </row>
    <row r="583" spans="2:35" s="212" customFormat="1" ht="12.75" hidden="1">
      <c r="B583" s="211"/>
      <c r="D583" s="228">
        <f t="shared" si="47"/>
        <v>10</v>
      </c>
      <c r="E583" s="217" t="str">
        <f>IF(E582="","",VLOOKUP(E582,Lookup!$A$2:$B$13,2,FALSE))</f>
        <v>Oct</v>
      </c>
      <c r="F583" s="218">
        <f t="shared" si="45"/>
        <v>1909</v>
      </c>
      <c r="G583" s="249"/>
      <c r="H583" s="249"/>
      <c r="I583" s="249"/>
      <c r="J583" s="249"/>
      <c r="K583" s="249"/>
      <c r="L583" s="249"/>
      <c r="M583" s="249"/>
      <c r="N583" s="249"/>
      <c r="O583" s="249"/>
      <c r="P583" s="249"/>
      <c r="Q583" s="252"/>
      <c r="R583" s="252"/>
      <c r="S583" s="252"/>
      <c r="T583" s="252"/>
      <c r="U583" s="252"/>
      <c r="V583" s="252"/>
      <c r="W583" s="252"/>
      <c r="X583" s="252"/>
      <c r="Y583" s="252"/>
      <c r="Z583" s="252"/>
      <c r="AA583" s="252"/>
      <c r="AB583" s="252"/>
      <c r="AC583" s="252"/>
      <c r="AD583" s="252"/>
      <c r="AE583" s="229">
        <f>IF(OR(AND(E583="Feb",OR(F583=2012,OR(F583=2016,OR(F583=2020,OR(F583=2024,OR(F583=2028,F583=2032)))))),AND(E583="Feb",OR(F583=2036,OR(F583=2040,F583=2044)))),29,VLOOKUP(E583,Lookup!$B$2:$C$13,2,FALSE))</f>
        <v>31</v>
      </c>
      <c r="AF583" s="495">
        <f t="shared" si="43"/>
        <v>0</v>
      </c>
      <c r="AG583" s="496"/>
      <c r="AI583" s="229">
        <f t="shared" si="48"/>
        <v>10</v>
      </c>
    </row>
    <row r="584" spans="2:35" s="212" customFormat="1" ht="12.75" hidden="1">
      <c r="B584" s="211"/>
      <c r="D584" s="228">
        <f t="shared" si="47"/>
        <v>10</v>
      </c>
      <c r="E584" s="217" t="str">
        <f>IF(E583="","",VLOOKUP(E583,Lookup!$A$2:$B$13,2,FALSE))</f>
        <v>Nov</v>
      </c>
      <c r="F584" s="218">
        <f t="shared" si="45"/>
        <v>1909</v>
      </c>
      <c r="G584" s="249"/>
      <c r="H584" s="249"/>
      <c r="I584" s="249"/>
      <c r="J584" s="249"/>
      <c r="K584" s="249"/>
      <c r="L584" s="249"/>
      <c r="M584" s="249"/>
      <c r="N584" s="249"/>
      <c r="O584" s="249"/>
      <c r="P584" s="249"/>
      <c r="Q584" s="252"/>
      <c r="R584" s="252"/>
      <c r="S584" s="252"/>
      <c r="T584" s="252"/>
      <c r="U584" s="252"/>
      <c r="V584" s="252"/>
      <c r="W584" s="252"/>
      <c r="X584" s="252"/>
      <c r="Y584" s="252"/>
      <c r="Z584" s="252"/>
      <c r="AA584" s="252"/>
      <c r="AB584" s="252"/>
      <c r="AC584" s="252"/>
      <c r="AD584" s="252"/>
      <c r="AE584" s="229">
        <f>IF(OR(AND(E584="Feb",OR(F584=2012,OR(F584=2016,OR(F584=2020,OR(F584=2024,OR(F584=2028,F584=2032)))))),AND(E584="Feb",OR(F584=2036,OR(F584=2040,F584=2044)))),29,VLOOKUP(E584,Lookup!$B$2:$C$13,2,FALSE))</f>
        <v>30</v>
      </c>
      <c r="AF584" s="495">
        <f t="shared" si="43"/>
        <v>0</v>
      </c>
      <c r="AG584" s="496"/>
      <c r="AI584" s="229">
        <f t="shared" si="48"/>
        <v>10</v>
      </c>
    </row>
    <row r="585" spans="2:35" s="212" customFormat="1" ht="13.5" hidden="1" thickBot="1">
      <c r="B585" s="211"/>
      <c r="D585" s="230">
        <f t="shared" si="47"/>
        <v>10</v>
      </c>
      <c r="E585" s="231" t="str">
        <f>IF(E584="","",VLOOKUP(E584,Lookup!$A$2:$B$13,2,FALSE))</f>
        <v>Dec</v>
      </c>
      <c r="F585" s="232">
        <f t="shared" si="45"/>
        <v>1909</v>
      </c>
      <c r="G585" s="256"/>
      <c r="H585" s="256"/>
      <c r="I585" s="256"/>
      <c r="J585" s="256"/>
      <c r="K585" s="256"/>
      <c r="L585" s="256"/>
      <c r="M585" s="256"/>
      <c r="N585" s="256"/>
      <c r="O585" s="256"/>
      <c r="P585" s="256"/>
      <c r="Q585" s="257"/>
      <c r="R585" s="257"/>
      <c r="S585" s="257"/>
      <c r="T585" s="257"/>
      <c r="U585" s="257"/>
      <c r="V585" s="257"/>
      <c r="W585" s="257"/>
      <c r="X585" s="257"/>
      <c r="Y585" s="257"/>
      <c r="Z585" s="257"/>
      <c r="AA585" s="257"/>
      <c r="AB585" s="257"/>
      <c r="AC585" s="257"/>
      <c r="AD585" s="257"/>
      <c r="AE585" s="233">
        <f>IF(OR(AND(E585="Feb",OR(F585=2012,OR(F585=2016,OR(F585=2020,OR(F585=2024,OR(F585=2028,F585=2032)))))),AND(E585="Feb",OR(F585=2036,OR(F585=2040,F585=2044)))),29,VLOOKUP(E585,Lookup!$B$2:$C$13,2,FALSE))</f>
        <v>31</v>
      </c>
      <c r="AF585" s="531">
        <f t="shared" si="43"/>
        <v>0</v>
      </c>
      <c r="AG585" s="532"/>
      <c r="AI585" s="233">
        <f t="shared" si="48"/>
        <v>10</v>
      </c>
    </row>
    <row r="586" spans="2:35" s="212" customFormat="1" ht="12.75" hidden="1">
      <c r="B586" s="211"/>
      <c r="D586" s="213">
        <f t="shared" si="47"/>
        <v>11</v>
      </c>
      <c r="E586" s="234" t="str">
        <f>IF(E585="","",VLOOKUP(E585,Lookup!$A$2:$B$13,2,FALSE))</f>
        <v>Jan</v>
      </c>
      <c r="F586" s="235">
        <f t="shared" si="45"/>
        <v>1910</v>
      </c>
      <c r="G586" s="248"/>
      <c r="H586" s="248"/>
      <c r="I586" s="248"/>
      <c r="J586" s="248"/>
      <c r="K586" s="248"/>
      <c r="L586" s="248"/>
      <c r="M586" s="248"/>
      <c r="N586" s="248"/>
      <c r="O586" s="248"/>
      <c r="P586" s="248"/>
      <c r="Q586" s="251"/>
      <c r="R586" s="251"/>
      <c r="S586" s="251"/>
      <c r="T586" s="251"/>
      <c r="U586" s="251"/>
      <c r="V586" s="251"/>
      <c r="W586" s="251"/>
      <c r="X586" s="251"/>
      <c r="Y586" s="251"/>
      <c r="Z586" s="251"/>
      <c r="AA586" s="251"/>
      <c r="AB586" s="251"/>
      <c r="AC586" s="251"/>
      <c r="AD586" s="251"/>
      <c r="AE586" s="215">
        <f>IF(OR(AND(E586="Feb",OR(F586=2012,OR(F586=2016,OR(F586=2020,OR(F586=2024,OR(F586=2028,F586=2032)))))),AND(E586="Feb",OR(F586=2036,OR(F586=2040,F586=2044)))),29,VLOOKUP(E586,Lookup!$B$2:$C$13,2,FALSE))</f>
        <v>31</v>
      </c>
      <c r="AF586" s="528">
        <f t="shared" si="43"/>
        <v>0</v>
      </c>
      <c r="AG586" s="529"/>
      <c r="AI586" s="215">
        <f>+D586</f>
        <v>11</v>
      </c>
    </row>
    <row r="587" spans="2:35" s="212" customFormat="1" ht="12.75" hidden="1">
      <c r="B587" s="211"/>
      <c r="D587" s="216">
        <f t="shared" si="47"/>
        <v>11</v>
      </c>
      <c r="E587" s="217" t="str">
        <f>IF(E586="","",VLOOKUP(E586,Lookup!$A$2:$B$13,2,FALSE))</f>
        <v>Feb</v>
      </c>
      <c r="F587" s="218">
        <f t="shared" si="45"/>
        <v>1910</v>
      </c>
      <c r="G587" s="249"/>
      <c r="H587" s="249"/>
      <c r="I587" s="249"/>
      <c r="J587" s="249"/>
      <c r="K587" s="249"/>
      <c r="L587" s="249"/>
      <c r="M587" s="249"/>
      <c r="N587" s="249"/>
      <c r="O587" s="249"/>
      <c r="P587" s="249"/>
      <c r="Q587" s="252"/>
      <c r="R587" s="252"/>
      <c r="S587" s="252"/>
      <c r="T587" s="252"/>
      <c r="U587" s="252"/>
      <c r="V587" s="252"/>
      <c r="W587" s="252"/>
      <c r="X587" s="252"/>
      <c r="Y587" s="252"/>
      <c r="Z587" s="252"/>
      <c r="AA587" s="252"/>
      <c r="AB587" s="252"/>
      <c r="AC587" s="252"/>
      <c r="AD587" s="252"/>
      <c r="AE587" s="219">
        <f>IF(OR(AND(E587="Feb",OR(F587=2012,OR(F587=2016,OR(F587=2020,OR(F587=2024,OR(F587=2028,F587=2032)))))),AND(E587="Feb",OR(F587=2036,OR(F587=2040,F587=2044)))),29,VLOOKUP(E587,Lookup!$B$2:$C$13,2,FALSE))</f>
        <v>28</v>
      </c>
      <c r="AF587" s="495">
        <f t="shared" si="43"/>
        <v>0</v>
      </c>
      <c r="AG587" s="496"/>
      <c r="AI587" s="219">
        <f aca="true" t="shared" si="49" ref="AI587:AI609">+D587</f>
        <v>11</v>
      </c>
    </row>
    <row r="588" spans="2:35" s="212" customFormat="1" ht="12.75" hidden="1">
      <c r="B588" s="211"/>
      <c r="D588" s="216">
        <f t="shared" si="47"/>
        <v>11</v>
      </c>
      <c r="E588" s="217" t="str">
        <f>IF(E587="","",VLOOKUP(E587,Lookup!$A$2:$B$13,2,FALSE))</f>
        <v>Mar</v>
      </c>
      <c r="F588" s="218">
        <f t="shared" si="45"/>
        <v>1910</v>
      </c>
      <c r="G588" s="249"/>
      <c r="H588" s="249"/>
      <c r="I588" s="249"/>
      <c r="J588" s="249"/>
      <c r="K588" s="249"/>
      <c r="L588" s="249"/>
      <c r="M588" s="249"/>
      <c r="N588" s="249"/>
      <c r="O588" s="249"/>
      <c r="P588" s="249"/>
      <c r="Q588" s="252"/>
      <c r="R588" s="252"/>
      <c r="S588" s="252"/>
      <c r="T588" s="252"/>
      <c r="U588" s="252"/>
      <c r="V588" s="252"/>
      <c r="W588" s="252"/>
      <c r="X588" s="252"/>
      <c r="Y588" s="252"/>
      <c r="Z588" s="252"/>
      <c r="AA588" s="252"/>
      <c r="AB588" s="252"/>
      <c r="AC588" s="252"/>
      <c r="AD588" s="252"/>
      <c r="AE588" s="219">
        <f>IF(OR(AND(E588="Feb",OR(F588=2012,OR(F588=2016,OR(F588=2020,OR(F588=2024,OR(F588=2028,F588=2032)))))),AND(E588="Feb",OR(F588=2036,OR(F588=2040,F588=2044)))),29,VLOOKUP(E588,Lookup!$B$2:$C$13,2,FALSE))</f>
        <v>31</v>
      </c>
      <c r="AF588" s="495">
        <f t="shared" si="43"/>
        <v>0</v>
      </c>
      <c r="AG588" s="496"/>
      <c r="AI588" s="219">
        <f t="shared" si="49"/>
        <v>11</v>
      </c>
    </row>
    <row r="589" spans="2:35" s="212" customFormat="1" ht="12.75" hidden="1">
      <c r="B589" s="211"/>
      <c r="D589" s="216">
        <f t="shared" si="47"/>
        <v>11</v>
      </c>
      <c r="E589" s="217" t="str">
        <f>IF(E588="","",VLOOKUP(E588,Lookup!$A$2:$B$13,2,FALSE))</f>
        <v>Apr</v>
      </c>
      <c r="F589" s="218">
        <f t="shared" si="45"/>
        <v>1910</v>
      </c>
      <c r="G589" s="249"/>
      <c r="H589" s="249"/>
      <c r="I589" s="249"/>
      <c r="J589" s="249"/>
      <c r="K589" s="249"/>
      <c r="L589" s="249"/>
      <c r="M589" s="249"/>
      <c r="N589" s="249"/>
      <c r="O589" s="249"/>
      <c r="P589" s="249"/>
      <c r="Q589" s="252"/>
      <c r="R589" s="252"/>
      <c r="S589" s="252"/>
      <c r="T589" s="252"/>
      <c r="U589" s="252"/>
      <c r="V589" s="252"/>
      <c r="W589" s="252"/>
      <c r="X589" s="252"/>
      <c r="Y589" s="252"/>
      <c r="Z589" s="252"/>
      <c r="AA589" s="252"/>
      <c r="AB589" s="252"/>
      <c r="AC589" s="252"/>
      <c r="AD589" s="252"/>
      <c r="AE589" s="219">
        <f>IF(OR(AND(E589="Feb",OR(F589=2012,OR(F589=2016,OR(F589=2020,OR(F589=2024,OR(F589=2028,F589=2032)))))),AND(E589="Feb",OR(F589=2036,OR(F589=2040,F589=2044)))),29,VLOOKUP(E589,Lookup!$B$2:$C$13,2,FALSE))</f>
        <v>30</v>
      </c>
      <c r="AF589" s="495">
        <f t="shared" si="43"/>
        <v>0</v>
      </c>
      <c r="AG589" s="496"/>
      <c r="AI589" s="219">
        <f t="shared" si="49"/>
        <v>11</v>
      </c>
    </row>
    <row r="590" spans="2:35" s="212" customFormat="1" ht="12.75" hidden="1">
      <c r="B590" s="211"/>
      <c r="D590" s="216">
        <f t="shared" si="47"/>
        <v>11</v>
      </c>
      <c r="E590" s="217" t="str">
        <f>IF(E589="","",VLOOKUP(E589,Lookup!$A$2:$B$13,2,FALSE))</f>
        <v>May</v>
      </c>
      <c r="F590" s="218">
        <f t="shared" si="45"/>
        <v>1910</v>
      </c>
      <c r="G590" s="249"/>
      <c r="H590" s="249"/>
      <c r="I590" s="249"/>
      <c r="J590" s="249"/>
      <c r="K590" s="249"/>
      <c r="L590" s="249"/>
      <c r="M590" s="249"/>
      <c r="N590" s="249"/>
      <c r="O590" s="249"/>
      <c r="P590" s="249"/>
      <c r="Q590" s="252"/>
      <c r="R590" s="252"/>
      <c r="S590" s="252"/>
      <c r="T590" s="252"/>
      <c r="U590" s="252"/>
      <c r="V590" s="252"/>
      <c r="W590" s="252"/>
      <c r="X590" s="252"/>
      <c r="Y590" s="252"/>
      <c r="Z590" s="252"/>
      <c r="AA590" s="252"/>
      <c r="AB590" s="252"/>
      <c r="AC590" s="252"/>
      <c r="AD590" s="252"/>
      <c r="AE590" s="219">
        <f>IF(OR(AND(E590="Feb",OR(F590=2012,OR(F590=2016,OR(F590=2020,OR(F590=2024,OR(F590=2028,F590=2032)))))),AND(E590="Feb",OR(F590=2036,OR(F590=2040,F590=2044)))),29,VLOOKUP(E590,Lookup!$B$2:$C$13,2,FALSE))</f>
        <v>31</v>
      </c>
      <c r="AF590" s="495">
        <f t="shared" si="43"/>
        <v>0</v>
      </c>
      <c r="AG590" s="496"/>
      <c r="AI590" s="219">
        <f t="shared" si="49"/>
        <v>11</v>
      </c>
    </row>
    <row r="591" spans="2:35" s="212" customFormat="1" ht="12.75" hidden="1">
      <c r="B591" s="211"/>
      <c r="D591" s="216">
        <f t="shared" si="47"/>
        <v>11</v>
      </c>
      <c r="E591" s="217" t="str">
        <f>IF(E590="","",VLOOKUP(E590,Lookup!$A$2:$B$13,2,FALSE))</f>
        <v>Jun</v>
      </c>
      <c r="F591" s="218">
        <f t="shared" si="45"/>
        <v>1910</v>
      </c>
      <c r="G591" s="249"/>
      <c r="H591" s="249"/>
      <c r="I591" s="249"/>
      <c r="J591" s="249"/>
      <c r="K591" s="249"/>
      <c r="L591" s="249"/>
      <c r="M591" s="249"/>
      <c r="N591" s="249"/>
      <c r="O591" s="249"/>
      <c r="P591" s="249"/>
      <c r="Q591" s="252"/>
      <c r="R591" s="252"/>
      <c r="S591" s="252"/>
      <c r="T591" s="252"/>
      <c r="U591" s="252"/>
      <c r="V591" s="252"/>
      <c r="W591" s="252"/>
      <c r="X591" s="252"/>
      <c r="Y591" s="252"/>
      <c r="Z591" s="252"/>
      <c r="AA591" s="252"/>
      <c r="AB591" s="252"/>
      <c r="AC591" s="252"/>
      <c r="AD591" s="252"/>
      <c r="AE591" s="219">
        <f>IF(OR(AND(E591="Feb",OR(F591=2012,OR(F591=2016,OR(F591=2020,OR(F591=2024,OR(F591=2028,F591=2032)))))),AND(E591="Feb",OR(F591=2036,OR(F591=2040,F591=2044)))),29,VLOOKUP(E591,Lookup!$B$2:$C$13,2,FALSE))</f>
        <v>30</v>
      </c>
      <c r="AF591" s="495">
        <f t="shared" si="43"/>
        <v>0</v>
      </c>
      <c r="AG591" s="496"/>
      <c r="AI591" s="219">
        <f t="shared" si="49"/>
        <v>11</v>
      </c>
    </row>
    <row r="592" spans="2:35" s="212" customFormat="1" ht="12.75" hidden="1">
      <c r="B592" s="211"/>
      <c r="D592" s="216">
        <f t="shared" si="47"/>
        <v>11</v>
      </c>
      <c r="E592" s="217" t="str">
        <f>IF(E591="","",VLOOKUP(E591,Lookup!$A$2:$B$13,2,FALSE))</f>
        <v>Jul</v>
      </c>
      <c r="F592" s="218">
        <f t="shared" si="45"/>
        <v>1910</v>
      </c>
      <c r="G592" s="249"/>
      <c r="H592" s="249"/>
      <c r="I592" s="249"/>
      <c r="J592" s="249"/>
      <c r="K592" s="249"/>
      <c r="L592" s="249"/>
      <c r="M592" s="249"/>
      <c r="N592" s="249"/>
      <c r="O592" s="249"/>
      <c r="P592" s="249"/>
      <c r="Q592" s="252"/>
      <c r="R592" s="252"/>
      <c r="S592" s="252"/>
      <c r="T592" s="252"/>
      <c r="U592" s="252"/>
      <c r="V592" s="252"/>
      <c r="W592" s="252"/>
      <c r="X592" s="252"/>
      <c r="Y592" s="252"/>
      <c r="Z592" s="252"/>
      <c r="AA592" s="252"/>
      <c r="AB592" s="252"/>
      <c r="AC592" s="252"/>
      <c r="AD592" s="252"/>
      <c r="AE592" s="219">
        <f>IF(OR(AND(E592="Feb",OR(F592=2012,OR(F592=2016,OR(F592=2020,OR(F592=2024,OR(F592=2028,F592=2032)))))),AND(E592="Feb",OR(F592=2036,OR(F592=2040,F592=2044)))),29,VLOOKUP(E592,Lookup!$B$2:$C$13,2,FALSE))</f>
        <v>31</v>
      </c>
      <c r="AF592" s="495">
        <f t="shared" si="43"/>
        <v>0</v>
      </c>
      <c r="AG592" s="496"/>
      <c r="AI592" s="219">
        <f t="shared" si="49"/>
        <v>11</v>
      </c>
    </row>
    <row r="593" spans="2:35" s="212" customFormat="1" ht="12.75" hidden="1">
      <c r="B593" s="211"/>
      <c r="D593" s="216">
        <f t="shared" si="47"/>
        <v>11</v>
      </c>
      <c r="E593" s="217" t="str">
        <f>IF(E592="","",VLOOKUP(E592,Lookup!$A$2:$B$13,2,FALSE))</f>
        <v>Aug</v>
      </c>
      <c r="F593" s="218">
        <f t="shared" si="45"/>
        <v>1910</v>
      </c>
      <c r="G593" s="249"/>
      <c r="H593" s="249"/>
      <c r="I593" s="249"/>
      <c r="J593" s="249"/>
      <c r="K593" s="249"/>
      <c r="L593" s="249"/>
      <c r="M593" s="249"/>
      <c r="N593" s="249"/>
      <c r="O593" s="249"/>
      <c r="P593" s="249"/>
      <c r="Q593" s="252"/>
      <c r="R593" s="252"/>
      <c r="S593" s="252"/>
      <c r="T593" s="252"/>
      <c r="U593" s="252"/>
      <c r="V593" s="252"/>
      <c r="W593" s="252"/>
      <c r="X593" s="252"/>
      <c r="Y593" s="252"/>
      <c r="Z593" s="252"/>
      <c r="AA593" s="252"/>
      <c r="AB593" s="252"/>
      <c r="AC593" s="252"/>
      <c r="AD593" s="252"/>
      <c r="AE593" s="219">
        <f>IF(OR(AND(E593="Feb",OR(F593=2012,OR(F593=2016,OR(F593=2020,OR(F593=2024,OR(F593=2028,F593=2032)))))),AND(E593="Feb",OR(F593=2036,OR(F593=2040,F593=2044)))),29,VLOOKUP(E593,Lookup!$B$2:$C$13,2,FALSE))</f>
        <v>31</v>
      </c>
      <c r="AF593" s="495">
        <f t="shared" si="43"/>
        <v>0</v>
      </c>
      <c r="AG593" s="496"/>
      <c r="AI593" s="219">
        <f t="shared" si="49"/>
        <v>11</v>
      </c>
    </row>
    <row r="594" spans="2:35" s="212" customFormat="1" ht="12.75" hidden="1">
      <c r="B594" s="211"/>
      <c r="D594" s="216">
        <f t="shared" si="47"/>
        <v>11</v>
      </c>
      <c r="E594" s="217" t="str">
        <f>IF(E593="","",VLOOKUP(E593,Lookup!$A$2:$B$13,2,FALSE))</f>
        <v>Sep</v>
      </c>
      <c r="F594" s="218">
        <f t="shared" si="45"/>
        <v>1910</v>
      </c>
      <c r="G594" s="249"/>
      <c r="H594" s="249"/>
      <c r="I594" s="249"/>
      <c r="J594" s="249"/>
      <c r="K594" s="249"/>
      <c r="L594" s="249"/>
      <c r="M594" s="249"/>
      <c r="N594" s="249"/>
      <c r="O594" s="249"/>
      <c r="P594" s="249"/>
      <c r="Q594" s="252"/>
      <c r="R594" s="252"/>
      <c r="S594" s="252"/>
      <c r="T594" s="252"/>
      <c r="U594" s="252"/>
      <c r="V594" s="252"/>
      <c r="W594" s="252"/>
      <c r="X594" s="252"/>
      <c r="Y594" s="252"/>
      <c r="Z594" s="252"/>
      <c r="AA594" s="252"/>
      <c r="AB594" s="252"/>
      <c r="AC594" s="252"/>
      <c r="AD594" s="252"/>
      <c r="AE594" s="219">
        <f>IF(OR(AND(E594="Feb",OR(F594=2012,OR(F594=2016,OR(F594=2020,OR(F594=2024,OR(F594=2028,F594=2032)))))),AND(E594="Feb",OR(F594=2036,OR(F594=2040,F594=2044)))),29,VLOOKUP(E594,Lookup!$B$2:$C$13,2,FALSE))</f>
        <v>30</v>
      </c>
      <c r="AF594" s="495">
        <f aca="true" t="shared" si="50" ref="AF594:AF657">SUM(G594:AD594)*AE594</f>
        <v>0</v>
      </c>
      <c r="AG594" s="496"/>
      <c r="AI594" s="219">
        <f t="shared" si="49"/>
        <v>11</v>
      </c>
    </row>
    <row r="595" spans="2:35" s="212" customFormat="1" ht="12.75" hidden="1">
      <c r="B595" s="211"/>
      <c r="D595" s="216">
        <f t="shared" si="47"/>
        <v>11</v>
      </c>
      <c r="E595" s="217" t="str">
        <f>IF(E594="","",VLOOKUP(E594,Lookup!$A$2:$B$13,2,FALSE))</f>
        <v>Oct</v>
      </c>
      <c r="F595" s="218">
        <f aca="true" t="shared" si="51" ref="F595:F658">IF(E594=0,"",IF(E594="Dec",F594+1,F594))</f>
        <v>1910</v>
      </c>
      <c r="G595" s="249"/>
      <c r="H595" s="249"/>
      <c r="I595" s="249"/>
      <c r="J595" s="249"/>
      <c r="K595" s="249"/>
      <c r="L595" s="249"/>
      <c r="M595" s="249"/>
      <c r="N595" s="249"/>
      <c r="O595" s="249"/>
      <c r="P595" s="249"/>
      <c r="Q595" s="252"/>
      <c r="R595" s="252"/>
      <c r="S595" s="252"/>
      <c r="T595" s="252"/>
      <c r="U595" s="252"/>
      <c r="V595" s="252"/>
      <c r="W595" s="252"/>
      <c r="X595" s="252"/>
      <c r="Y595" s="252"/>
      <c r="Z595" s="252"/>
      <c r="AA595" s="252"/>
      <c r="AB595" s="252"/>
      <c r="AC595" s="252"/>
      <c r="AD595" s="252"/>
      <c r="AE595" s="219">
        <f>IF(OR(AND(E595="Feb",OR(F595=2012,OR(F595=2016,OR(F595=2020,OR(F595=2024,OR(F595=2028,F595=2032)))))),AND(E595="Feb",OR(F595=2036,OR(F595=2040,F595=2044)))),29,VLOOKUP(E595,Lookup!$B$2:$C$13,2,FALSE))</f>
        <v>31</v>
      </c>
      <c r="AF595" s="495">
        <f t="shared" si="50"/>
        <v>0</v>
      </c>
      <c r="AG595" s="496"/>
      <c r="AI595" s="219">
        <f t="shared" si="49"/>
        <v>11</v>
      </c>
    </row>
    <row r="596" spans="2:35" s="212" customFormat="1" ht="12.75" hidden="1">
      <c r="B596" s="211"/>
      <c r="D596" s="216">
        <f t="shared" si="47"/>
        <v>11</v>
      </c>
      <c r="E596" s="217" t="str">
        <f>IF(E595="","",VLOOKUP(E595,Lookup!$A$2:$B$13,2,FALSE))</f>
        <v>Nov</v>
      </c>
      <c r="F596" s="218">
        <f t="shared" si="51"/>
        <v>1910</v>
      </c>
      <c r="G596" s="249"/>
      <c r="H596" s="249"/>
      <c r="I596" s="249"/>
      <c r="J596" s="249"/>
      <c r="K596" s="249"/>
      <c r="L596" s="249"/>
      <c r="M596" s="249"/>
      <c r="N596" s="249"/>
      <c r="O596" s="249"/>
      <c r="P596" s="249"/>
      <c r="Q596" s="252"/>
      <c r="R596" s="252"/>
      <c r="S596" s="252"/>
      <c r="T596" s="252"/>
      <c r="U596" s="252"/>
      <c r="V596" s="252"/>
      <c r="W596" s="252"/>
      <c r="X596" s="252"/>
      <c r="Y596" s="252"/>
      <c r="Z596" s="252"/>
      <c r="AA596" s="252"/>
      <c r="AB596" s="252"/>
      <c r="AC596" s="252"/>
      <c r="AD596" s="252"/>
      <c r="AE596" s="219">
        <f>IF(OR(AND(E596="Feb",OR(F596=2012,OR(F596=2016,OR(F596=2020,OR(F596=2024,OR(F596=2028,F596=2032)))))),AND(E596="Feb",OR(F596=2036,OR(F596=2040,F596=2044)))),29,VLOOKUP(E596,Lookup!$B$2:$C$13,2,FALSE))</f>
        <v>30</v>
      </c>
      <c r="AF596" s="495">
        <f t="shared" si="50"/>
        <v>0</v>
      </c>
      <c r="AG596" s="496"/>
      <c r="AI596" s="219">
        <f t="shared" si="49"/>
        <v>11</v>
      </c>
    </row>
    <row r="597" spans="2:35" s="212" customFormat="1" ht="13.5" hidden="1" thickBot="1">
      <c r="B597" s="211"/>
      <c r="D597" s="220">
        <f t="shared" si="47"/>
        <v>11</v>
      </c>
      <c r="E597" s="221" t="str">
        <f>IF(E596="","",VLOOKUP(E596,Lookup!$A$2:$B$13,2,FALSE))</f>
        <v>Dec</v>
      </c>
      <c r="F597" s="222">
        <f t="shared" si="51"/>
        <v>1910</v>
      </c>
      <c r="G597" s="250"/>
      <c r="H597" s="250"/>
      <c r="I597" s="250"/>
      <c r="J597" s="250"/>
      <c r="K597" s="250"/>
      <c r="L597" s="250"/>
      <c r="M597" s="250"/>
      <c r="N597" s="250"/>
      <c r="O597" s="250"/>
      <c r="P597" s="250"/>
      <c r="Q597" s="253"/>
      <c r="R597" s="253"/>
      <c r="S597" s="253"/>
      <c r="T597" s="253"/>
      <c r="U597" s="253"/>
      <c r="V597" s="253"/>
      <c r="W597" s="253"/>
      <c r="X597" s="253"/>
      <c r="Y597" s="253"/>
      <c r="Z597" s="253"/>
      <c r="AA597" s="253"/>
      <c r="AB597" s="253"/>
      <c r="AC597" s="253"/>
      <c r="AD597" s="253"/>
      <c r="AE597" s="223">
        <f>IF(OR(AND(E597="Feb",OR(F597=2012,OR(F597=2016,OR(F597=2020,OR(F597=2024,OR(F597=2028,F597=2032)))))),AND(E597="Feb",OR(F597=2036,OR(F597=2040,F597=2044)))),29,VLOOKUP(E597,Lookup!$B$2:$C$13,2,FALSE))</f>
        <v>31</v>
      </c>
      <c r="AF597" s="522">
        <f t="shared" si="50"/>
        <v>0</v>
      </c>
      <c r="AG597" s="523"/>
      <c r="AI597" s="223">
        <f t="shared" si="49"/>
        <v>11</v>
      </c>
    </row>
    <row r="598" spans="2:35" s="212" customFormat="1" ht="12.75" hidden="1">
      <c r="B598" s="211"/>
      <c r="D598" s="224">
        <f t="shared" si="47"/>
        <v>12</v>
      </c>
      <c r="E598" s="225" t="str">
        <f>IF(E597="","",VLOOKUP(E597,Lookup!$A$2:$B$13,2,FALSE))</f>
        <v>Jan</v>
      </c>
      <c r="F598" s="226">
        <f t="shared" si="51"/>
        <v>1911</v>
      </c>
      <c r="G598" s="254"/>
      <c r="H598" s="254"/>
      <c r="I598" s="254"/>
      <c r="J598" s="254"/>
      <c r="K598" s="254"/>
      <c r="L598" s="254"/>
      <c r="M598" s="254"/>
      <c r="N598" s="254"/>
      <c r="O598" s="254"/>
      <c r="P598" s="254"/>
      <c r="Q598" s="255"/>
      <c r="R598" s="255"/>
      <c r="S598" s="255"/>
      <c r="T598" s="255"/>
      <c r="U598" s="255"/>
      <c r="V598" s="255"/>
      <c r="W598" s="255"/>
      <c r="X598" s="255"/>
      <c r="Y598" s="255"/>
      <c r="Z598" s="255"/>
      <c r="AA598" s="255"/>
      <c r="AB598" s="255"/>
      <c r="AC598" s="255"/>
      <c r="AD598" s="255"/>
      <c r="AE598" s="227">
        <f>IF(OR(AND(E598="Feb",OR(F598=2012,OR(F598=2016,OR(F598=2020,OR(F598=2024,OR(F598=2028,F598=2032)))))),AND(E598="Feb",OR(F598=2036,OR(F598=2040,F598=2044)))),29,VLOOKUP(E598,Lookup!$B$2:$C$13,2,FALSE))</f>
        <v>31</v>
      </c>
      <c r="AF598" s="502">
        <f t="shared" si="50"/>
        <v>0</v>
      </c>
      <c r="AG598" s="503"/>
      <c r="AI598" s="227">
        <f t="shared" si="49"/>
        <v>12</v>
      </c>
    </row>
    <row r="599" spans="2:35" s="212" customFormat="1" ht="12.75" hidden="1">
      <c r="B599" s="211"/>
      <c r="D599" s="228">
        <f t="shared" si="47"/>
        <v>12</v>
      </c>
      <c r="E599" s="217" t="str">
        <f>IF(E598="","",VLOOKUP(E598,Lookup!$A$2:$B$13,2,FALSE))</f>
        <v>Feb</v>
      </c>
      <c r="F599" s="218">
        <f t="shared" si="51"/>
        <v>1911</v>
      </c>
      <c r="G599" s="249"/>
      <c r="H599" s="249"/>
      <c r="I599" s="249"/>
      <c r="J599" s="249"/>
      <c r="K599" s="249"/>
      <c r="L599" s="249"/>
      <c r="M599" s="249"/>
      <c r="N599" s="249"/>
      <c r="O599" s="249"/>
      <c r="P599" s="249"/>
      <c r="Q599" s="252"/>
      <c r="R599" s="252"/>
      <c r="S599" s="252"/>
      <c r="T599" s="252"/>
      <c r="U599" s="252"/>
      <c r="V599" s="252"/>
      <c r="W599" s="252"/>
      <c r="X599" s="252"/>
      <c r="Y599" s="252"/>
      <c r="Z599" s="252"/>
      <c r="AA599" s="252"/>
      <c r="AB599" s="252"/>
      <c r="AC599" s="252"/>
      <c r="AD599" s="252"/>
      <c r="AE599" s="229">
        <f>IF(OR(AND(E599="Feb",OR(F599=2012,OR(F599=2016,OR(F599=2020,OR(F599=2024,OR(F599=2028,F599=2032)))))),AND(E599="Feb",OR(F599=2036,OR(F599=2040,F599=2044)))),29,VLOOKUP(E599,Lookup!$B$2:$C$13,2,FALSE))</f>
        <v>28</v>
      </c>
      <c r="AF599" s="495">
        <f t="shared" si="50"/>
        <v>0</v>
      </c>
      <c r="AG599" s="496"/>
      <c r="AI599" s="229">
        <f t="shared" si="49"/>
        <v>12</v>
      </c>
    </row>
    <row r="600" spans="2:35" s="212" customFormat="1" ht="12.75" hidden="1">
      <c r="B600" s="211"/>
      <c r="D600" s="228">
        <f t="shared" si="47"/>
        <v>12</v>
      </c>
      <c r="E600" s="217" t="str">
        <f>IF(E599="","",VLOOKUP(E599,Lookup!$A$2:$B$13,2,FALSE))</f>
        <v>Mar</v>
      </c>
      <c r="F600" s="218">
        <f t="shared" si="51"/>
        <v>1911</v>
      </c>
      <c r="G600" s="249"/>
      <c r="H600" s="249"/>
      <c r="I600" s="249"/>
      <c r="J600" s="249"/>
      <c r="K600" s="249"/>
      <c r="L600" s="249"/>
      <c r="M600" s="249"/>
      <c r="N600" s="249"/>
      <c r="O600" s="249"/>
      <c r="P600" s="249"/>
      <c r="Q600" s="252"/>
      <c r="R600" s="252"/>
      <c r="S600" s="252"/>
      <c r="T600" s="252"/>
      <c r="U600" s="252"/>
      <c r="V600" s="252"/>
      <c r="W600" s="252"/>
      <c r="X600" s="252"/>
      <c r="Y600" s="252"/>
      <c r="Z600" s="252"/>
      <c r="AA600" s="252"/>
      <c r="AB600" s="252"/>
      <c r="AC600" s="252"/>
      <c r="AD600" s="252"/>
      <c r="AE600" s="229">
        <f>IF(OR(AND(E600="Feb",OR(F600=2012,OR(F600=2016,OR(F600=2020,OR(F600=2024,OR(F600=2028,F600=2032)))))),AND(E600="Feb",OR(F600=2036,OR(F600=2040,F600=2044)))),29,VLOOKUP(E600,Lookup!$B$2:$C$13,2,FALSE))</f>
        <v>31</v>
      </c>
      <c r="AF600" s="495">
        <f t="shared" si="50"/>
        <v>0</v>
      </c>
      <c r="AG600" s="496"/>
      <c r="AI600" s="229">
        <f t="shared" si="49"/>
        <v>12</v>
      </c>
    </row>
    <row r="601" spans="2:35" s="212" customFormat="1" ht="12.75" hidden="1">
      <c r="B601" s="211"/>
      <c r="D601" s="228">
        <f t="shared" si="47"/>
        <v>12</v>
      </c>
      <c r="E601" s="217" t="str">
        <f>IF(E600="","",VLOOKUP(E600,Lookup!$A$2:$B$13,2,FALSE))</f>
        <v>Apr</v>
      </c>
      <c r="F601" s="218">
        <f t="shared" si="51"/>
        <v>1911</v>
      </c>
      <c r="G601" s="249"/>
      <c r="H601" s="249"/>
      <c r="I601" s="249"/>
      <c r="J601" s="249"/>
      <c r="K601" s="249"/>
      <c r="L601" s="249"/>
      <c r="M601" s="249"/>
      <c r="N601" s="249"/>
      <c r="O601" s="249"/>
      <c r="P601" s="249"/>
      <c r="Q601" s="252"/>
      <c r="R601" s="252"/>
      <c r="S601" s="252"/>
      <c r="T601" s="252"/>
      <c r="U601" s="252"/>
      <c r="V601" s="252"/>
      <c r="W601" s="252"/>
      <c r="X601" s="252"/>
      <c r="Y601" s="252"/>
      <c r="Z601" s="252"/>
      <c r="AA601" s="252"/>
      <c r="AB601" s="252"/>
      <c r="AC601" s="252"/>
      <c r="AD601" s="252"/>
      <c r="AE601" s="229">
        <f>IF(OR(AND(E601="Feb",OR(F601=2012,OR(F601=2016,OR(F601=2020,OR(F601=2024,OR(F601=2028,F601=2032)))))),AND(E601="Feb",OR(F601=2036,OR(F601=2040,F601=2044)))),29,VLOOKUP(E601,Lookup!$B$2:$C$13,2,FALSE))</f>
        <v>30</v>
      </c>
      <c r="AF601" s="495">
        <f t="shared" si="50"/>
        <v>0</v>
      </c>
      <c r="AG601" s="496"/>
      <c r="AI601" s="229">
        <f t="shared" si="49"/>
        <v>12</v>
      </c>
    </row>
    <row r="602" spans="2:35" s="212" customFormat="1" ht="12.75" hidden="1">
      <c r="B602" s="211"/>
      <c r="D602" s="228">
        <f t="shared" si="47"/>
        <v>12</v>
      </c>
      <c r="E602" s="217" t="str">
        <f>IF(E601="","",VLOOKUP(E601,Lookup!$A$2:$B$13,2,FALSE))</f>
        <v>May</v>
      </c>
      <c r="F602" s="218">
        <f t="shared" si="51"/>
        <v>1911</v>
      </c>
      <c r="G602" s="249"/>
      <c r="H602" s="249"/>
      <c r="I602" s="249"/>
      <c r="J602" s="249"/>
      <c r="K602" s="249"/>
      <c r="L602" s="249"/>
      <c r="M602" s="249"/>
      <c r="N602" s="249"/>
      <c r="O602" s="249"/>
      <c r="P602" s="249"/>
      <c r="Q602" s="252"/>
      <c r="R602" s="252"/>
      <c r="S602" s="252"/>
      <c r="T602" s="252"/>
      <c r="U602" s="252"/>
      <c r="V602" s="252"/>
      <c r="W602" s="252"/>
      <c r="X602" s="252"/>
      <c r="Y602" s="252"/>
      <c r="Z602" s="252"/>
      <c r="AA602" s="252"/>
      <c r="AB602" s="252"/>
      <c r="AC602" s="252"/>
      <c r="AD602" s="252"/>
      <c r="AE602" s="229">
        <f>IF(OR(AND(E602="Feb",OR(F602=2012,OR(F602=2016,OR(F602=2020,OR(F602=2024,OR(F602=2028,F602=2032)))))),AND(E602="Feb",OR(F602=2036,OR(F602=2040,F602=2044)))),29,VLOOKUP(E602,Lookup!$B$2:$C$13,2,FALSE))</f>
        <v>31</v>
      </c>
      <c r="AF602" s="495">
        <f t="shared" si="50"/>
        <v>0</v>
      </c>
      <c r="AG602" s="496"/>
      <c r="AI602" s="229">
        <f t="shared" si="49"/>
        <v>12</v>
      </c>
    </row>
    <row r="603" spans="2:35" s="212" customFormat="1" ht="12.75" hidden="1">
      <c r="B603" s="211"/>
      <c r="D603" s="228">
        <f t="shared" si="47"/>
        <v>12</v>
      </c>
      <c r="E603" s="217" t="str">
        <f>IF(E602="","",VLOOKUP(E602,Lookup!$A$2:$B$13,2,FALSE))</f>
        <v>Jun</v>
      </c>
      <c r="F603" s="218">
        <f t="shared" si="51"/>
        <v>1911</v>
      </c>
      <c r="G603" s="249"/>
      <c r="H603" s="249"/>
      <c r="I603" s="249"/>
      <c r="J603" s="249"/>
      <c r="K603" s="249"/>
      <c r="L603" s="249"/>
      <c r="M603" s="249"/>
      <c r="N603" s="249"/>
      <c r="O603" s="249"/>
      <c r="P603" s="249"/>
      <c r="Q603" s="252"/>
      <c r="R603" s="252"/>
      <c r="S603" s="252"/>
      <c r="T603" s="252"/>
      <c r="U603" s="252"/>
      <c r="V603" s="252"/>
      <c r="W603" s="252"/>
      <c r="X603" s="252"/>
      <c r="Y603" s="252"/>
      <c r="Z603" s="252"/>
      <c r="AA603" s="252"/>
      <c r="AB603" s="252"/>
      <c r="AC603" s="252"/>
      <c r="AD603" s="252"/>
      <c r="AE603" s="229">
        <f>IF(OR(AND(E603="Feb",OR(F603=2012,OR(F603=2016,OR(F603=2020,OR(F603=2024,OR(F603=2028,F603=2032)))))),AND(E603="Feb",OR(F603=2036,OR(F603=2040,F603=2044)))),29,VLOOKUP(E603,Lookup!$B$2:$C$13,2,FALSE))</f>
        <v>30</v>
      </c>
      <c r="AF603" s="495">
        <f t="shared" si="50"/>
        <v>0</v>
      </c>
      <c r="AG603" s="496"/>
      <c r="AI603" s="229">
        <f t="shared" si="49"/>
        <v>12</v>
      </c>
    </row>
    <row r="604" spans="2:35" s="212" customFormat="1" ht="12.75" hidden="1">
      <c r="B604" s="211"/>
      <c r="D604" s="228">
        <f t="shared" si="47"/>
        <v>12</v>
      </c>
      <c r="E604" s="217" t="str">
        <f>IF(E603="","",VLOOKUP(E603,Lookup!$A$2:$B$13,2,FALSE))</f>
        <v>Jul</v>
      </c>
      <c r="F604" s="218">
        <f t="shared" si="51"/>
        <v>1911</v>
      </c>
      <c r="G604" s="249"/>
      <c r="H604" s="249"/>
      <c r="I604" s="249"/>
      <c r="J604" s="249"/>
      <c r="K604" s="249"/>
      <c r="L604" s="249"/>
      <c r="M604" s="249"/>
      <c r="N604" s="249"/>
      <c r="O604" s="249"/>
      <c r="P604" s="249"/>
      <c r="Q604" s="252"/>
      <c r="R604" s="252"/>
      <c r="S604" s="252"/>
      <c r="T604" s="252"/>
      <c r="U604" s="252"/>
      <c r="V604" s="252"/>
      <c r="W604" s="252"/>
      <c r="X604" s="252"/>
      <c r="Y604" s="252"/>
      <c r="Z604" s="252"/>
      <c r="AA604" s="252"/>
      <c r="AB604" s="252"/>
      <c r="AC604" s="252"/>
      <c r="AD604" s="252"/>
      <c r="AE604" s="229">
        <f>IF(OR(AND(E604="Feb",OR(F604=2012,OR(F604=2016,OR(F604=2020,OR(F604=2024,OR(F604=2028,F604=2032)))))),AND(E604="Feb",OR(F604=2036,OR(F604=2040,F604=2044)))),29,VLOOKUP(E604,Lookup!$B$2:$C$13,2,FALSE))</f>
        <v>31</v>
      </c>
      <c r="AF604" s="495">
        <f t="shared" si="50"/>
        <v>0</v>
      </c>
      <c r="AG604" s="496"/>
      <c r="AI604" s="229">
        <f t="shared" si="49"/>
        <v>12</v>
      </c>
    </row>
    <row r="605" spans="2:35" s="212" customFormat="1" ht="12.75" hidden="1">
      <c r="B605" s="211"/>
      <c r="D605" s="228">
        <f t="shared" si="47"/>
        <v>12</v>
      </c>
      <c r="E605" s="217" t="str">
        <f>IF(E604="","",VLOOKUP(E604,Lookup!$A$2:$B$13,2,FALSE))</f>
        <v>Aug</v>
      </c>
      <c r="F605" s="218">
        <f t="shared" si="51"/>
        <v>1911</v>
      </c>
      <c r="G605" s="249"/>
      <c r="H605" s="249"/>
      <c r="I605" s="249"/>
      <c r="J605" s="249"/>
      <c r="K605" s="249"/>
      <c r="L605" s="249"/>
      <c r="M605" s="249"/>
      <c r="N605" s="249"/>
      <c r="O605" s="249"/>
      <c r="P605" s="249"/>
      <c r="Q605" s="252"/>
      <c r="R605" s="252"/>
      <c r="S605" s="252"/>
      <c r="T605" s="252"/>
      <c r="U605" s="252"/>
      <c r="V605" s="252"/>
      <c r="W605" s="252"/>
      <c r="X605" s="252"/>
      <c r="Y605" s="252"/>
      <c r="Z605" s="252"/>
      <c r="AA605" s="252"/>
      <c r="AB605" s="252"/>
      <c r="AC605" s="252"/>
      <c r="AD605" s="252"/>
      <c r="AE605" s="229">
        <f>IF(OR(AND(E605="Feb",OR(F605=2012,OR(F605=2016,OR(F605=2020,OR(F605=2024,OR(F605=2028,F605=2032)))))),AND(E605="Feb",OR(F605=2036,OR(F605=2040,F605=2044)))),29,VLOOKUP(E605,Lookup!$B$2:$C$13,2,FALSE))</f>
        <v>31</v>
      </c>
      <c r="AF605" s="495">
        <f t="shared" si="50"/>
        <v>0</v>
      </c>
      <c r="AG605" s="496"/>
      <c r="AI605" s="229">
        <f t="shared" si="49"/>
        <v>12</v>
      </c>
    </row>
    <row r="606" spans="2:35" s="212" customFormat="1" ht="12.75" hidden="1">
      <c r="B606" s="211"/>
      <c r="D606" s="228">
        <f t="shared" si="47"/>
        <v>12</v>
      </c>
      <c r="E606" s="217" t="str">
        <f>IF(E605="","",VLOOKUP(E605,Lookup!$A$2:$B$13,2,FALSE))</f>
        <v>Sep</v>
      </c>
      <c r="F606" s="218">
        <f t="shared" si="51"/>
        <v>1911</v>
      </c>
      <c r="G606" s="249"/>
      <c r="H606" s="249"/>
      <c r="I606" s="249"/>
      <c r="J606" s="249"/>
      <c r="K606" s="249"/>
      <c r="L606" s="249"/>
      <c r="M606" s="249"/>
      <c r="N606" s="249"/>
      <c r="O606" s="249"/>
      <c r="P606" s="249"/>
      <c r="Q606" s="252"/>
      <c r="R606" s="252"/>
      <c r="S606" s="252"/>
      <c r="T606" s="252"/>
      <c r="U606" s="252"/>
      <c r="V606" s="252"/>
      <c r="W606" s="252"/>
      <c r="X606" s="252"/>
      <c r="Y606" s="252"/>
      <c r="Z606" s="252"/>
      <c r="AA606" s="252"/>
      <c r="AB606" s="252"/>
      <c r="AC606" s="252"/>
      <c r="AD606" s="252"/>
      <c r="AE606" s="229">
        <f>IF(OR(AND(E606="Feb",OR(F606=2012,OR(F606=2016,OR(F606=2020,OR(F606=2024,OR(F606=2028,F606=2032)))))),AND(E606="Feb",OR(F606=2036,OR(F606=2040,F606=2044)))),29,VLOOKUP(E606,Lookup!$B$2:$C$13,2,FALSE))</f>
        <v>30</v>
      </c>
      <c r="AF606" s="495">
        <f t="shared" si="50"/>
        <v>0</v>
      </c>
      <c r="AG606" s="496"/>
      <c r="AI606" s="229">
        <f t="shared" si="49"/>
        <v>12</v>
      </c>
    </row>
    <row r="607" spans="2:35" s="212" customFormat="1" ht="12.75" hidden="1">
      <c r="B607" s="211"/>
      <c r="D607" s="228">
        <f aca="true" t="shared" si="52" ref="D607:D670">+D595+1</f>
        <v>12</v>
      </c>
      <c r="E607" s="217" t="str">
        <f>IF(E606="","",VLOOKUP(E606,Lookup!$A$2:$B$13,2,FALSE))</f>
        <v>Oct</v>
      </c>
      <c r="F607" s="218">
        <f t="shared" si="51"/>
        <v>1911</v>
      </c>
      <c r="G607" s="249"/>
      <c r="H607" s="249"/>
      <c r="I607" s="249"/>
      <c r="J607" s="249"/>
      <c r="K607" s="249"/>
      <c r="L607" s="249"/>
      <c r="M607" s="249"/>
      <c r="N607" s="249"/>
      <c r="O607" s="249"/>
      <c r="P607" s="249"/>
      <c r="Q607" s="252"/>
      <c r="R607" s="252"/>
      <c r="S607" s="252"/>
      <c r="T607" s="252"/>
      <c r="U607" s="252"/>
      <c r="V607" s="252"/>
      <c r="W607" s="252"/>
      <c r="X607" s="252"/>
      <c r="Y607" s="252"/>
      <c r="Z607" s="252"/>
      <c r="AA607" s="252"/>
      <c r="AB607" s="252"/>
      <c r="AC607" s="252"/>
      <c r="AD607" s="252"/>
      <c r="AE607" s="229">
        <f>IF(OR(AND(E607="Feb",OR(F607=2012,OR(F607=2016,OR(F607=2020,OR(F607=2024,OR(F607=2028,F607=2032)))))),AND(E607="Feb",OR(F607=2036,OR(F607=2040,F607=2044)))),29,VLOOKUP(E607,Lookup!$B$2:$C$13,2,FALSE))</f>
        <v>31</v>
      </c>
      <c r="AF607" s="495">
        <f t="shared" si="50"/>
        <v>0</v>
      </c>
      <c r="AG607" s="496"/>
      <c r="AI607" s="229">
        <f t="shared" si="49"/>
        <v>12</v>
      </c>
    </row>
    <row r="608" spans="2:35" s="212" customFormat="1" ht="12.75" hidden="1">
      <c r="B608" s="211"/>
      <c r="D608" s="228">
        <f t="shared" si="52"/>
        <v>12</v>
      </c>
      <c r="E608" s="217" t="str">
        <f>IF(E607="","",VLOOKUP(E607,Lookup!$A$2:$B$13,2,FALSE))</f>
        <v>Nov</v>
      </c>
      <c r="F608" s="218">
        <f t="shared" si="51"/>
        <v>1911</v>
      </c>
      <c r="G608" s="249"/>
      <c r="H608" s="249"/>
      <c r="I608" s="249"/>
      <c r="J608" s="249"/>
      <c r="K608" s="249"/>
      <c r="L608" s="249"/>
      <c r="M608" s="249"/>
      <c r="N608" s="249"/>
      <c r="O608" s="249"/>
      <c r="P608" s="249"/>
      <c r="Q608" s="252"/>
      <c r="R608" s="252"/>
      <c r="S608" s="252"/>
      <c r="T608" s="252"/>
      <c r="U608" s="252"/>
      <c r="V608" s="252"/>
      <c r="W608" s="252"/>
      <c r="X608" s="252"/>
      <c r="Y608" s="252"/>
      <c r="Z608" s="252"/>
      <c r="AA608" s="252"/>
      <c r="AB608" s="252"/>
      <c r="AC608" s="252"/>
      <c r="AD608" s="252"/>
      <c r="AE608" s="229">
        <f>IF(OR(AND(E608="Feb",OR(F608=2012,OR(F608=2016,OR(F608=2020,OR(F608=2024,OR(F608=2028,F608=2032)))))),AND(E608="Feb",OR(F608=2036,OR(F608=2040,F608=2044)))),29,VLOOKUP(E608,Lookup!$B$2:$C$13,2,FALSE))</f>
        <v>30</v>
      </c>
      <c r="AF608" s="495">
        <f t="shared" si="50"/>
        <v>0</v>
      </c>
      <c r="AG608" s="496"/>
      <c r="AI608" s="229">
        <f t="shared" si="49"/>
        <v>12</v>
      </c>
    </row>
    <row r="609" spans="2:35" s="212" customFormat="1" ht="13.5" hidden="1" thickBot="1">
      <c r="B609" s="211"/>
      <c r="D609" s="230">
        <f t="shared" si="52"/>
        <v>12</v>
      </c>
      <c r="E609" s="231" t="str">
        <f>IF(E608="","",VLOOKUP(E608,Lookup!$A$2:$B$13,2,FALSE))</f>
        <v>Dec</v>
      </c>
      <c r="F609" s="232">
        <f t="shared" si="51"/>
        <v>1911</v>
      </c>
      <c r="G609" s="256"/>
      <c r="H609" s="256"/>
      <c r="I609" s="256"/>
      <c r="J609" s="256"/>
      <c r="K609" s="256"/>
      <c r="L609" s="256"/>
      <c r="M609" s="256"/>
      <c r="N609" s="256"/>
      <c r="O609" s="256"/>
      <c r="P609" s="256"/>
      <c r="Q609" s="257"/>
      <c r="R609" s="257"/>
      <c r="S609" s="257"/>
      <c r="T609" s="257"/>
      <c r="U609" s="257"/>
      <c r="V609" s="257"/>
      <c r="W609" s="257"/>
      <c r="X609" s="257"/>
      <c r="Y609" s="257"/>
      <c r="Z609" s="257"/>
      <c r="AA609" s="257"/>
      <c r="AB609" s="257"/>
      <c r="AC609" s="257"/>
      <c r="AD609" s="257"/>
      <c r="AE609" s="233">
        <f>IF(OR(AND(E609="Feb",OR(F609=2012,OR(F609=2016,OR(F609=2020,OR(F609=2024,OR(F609=2028,F609=2032)))))),AND(E609="Feb",OR(F609=2036,OR(F609=2040,F609=2044)))),29,VLOOKUP(E609,Lookup!$B$2:$C$13,2,FALSE))</f>
        <v>31</v>
      </c>
      <c r="AF609" s="531">
        <f t="shared" si="50"/>
        <v>0</v>
      </c>
      <c r="AG609" s="532"/>
      <c r="AI609" s="233">
        <f t="shared" si="49"/>
        <v>12</v>
      </c>
    </row>
    <row r="610" spans="2:35" s="212" customFormat="1" ht="12.75" hidden="1">
      <c r="B610" s="211"/>
      <c r="D610" s="213">
        <f t="shared" si="52"/>
        <v>13</v>
      </c>
      <c r="E610" s="234" t="str">
        <f>IF(E609="","",VLOOKUP(E609,Lookup!$A$2:$B$13,2,FALSE))</f>
        <v>Jan</v>
      </c>
      <c r="F610" s="235">
        <f t="shared" si="51"/>
        <v>1912</v>
      </c>
      <c r="G610" s="248"/>
      <c r="H610" s="248"/>
      <c r="I610" s="248"/>
      <c r="J610" s="248"/>
      <c r="K610" s="248"/>
      <c r="L610" s="248"/>
      <c r="M610" s="248"/>
      <c r="N610" s="248"/>
      <c r="O610" s="248"/>
      <c r="P610" s="248"/>
      <c r="Q610" s="251"/>
      <c r="R610" s="251"/>
      <c r="S610" s="251"/>
      <c r="T610" s="251"/>
      <c r="U610" s="251"/>
      <c r="V610" s="251"/>
      <c r="W610" s="251"/>
      <c r="X610" s="251"/>
      <c r="Y610" s="251"/>
      <c r="Z610" s="251"/>
      <c r="AA610" s="251"/>
      <c r="AB610" s="251"/>
      <c r="AC610" s="251"/>
      <c r="AD610" s="251"/>
      <c r="AE610" s="215">
        <f>IF(OR(AND(E610="Feb",OR(F610=2012,OR(F610=2016,OR(F610=2020,OR(F610=2024,OR(F610=2028,F610=2032)))))),AND(E610="Feb",OR(F610=2036,OR(F610=2040,F610=2044)))),29,VLOOKUP(E610,Lookup!$B$2:$C$13,2,FALSE))</f>
        <v>31</v>
      </c>
      <c r="AF610" s="528">
        <f t="shared" si="50"/>
        <v>0</v>
      </c>
      <c r="AG610" s="529"/>
      <c r="AI610" s="215">
        <f aca="true" t="shared" si="53" ref="AI610:AI641">+D610</f>
        <v>13</v>
      </c>
    </row>
    <row r="611" spans="2:35" s="212" customFormat="1" ht="12.75" hidden="1">
      <c r="B611" s="211"/>
      <c r="D611" s="216">
        <f t="shared" si="52"/>
        <v>13</v>
      </c>
      <c r="E611" s="217" t="str">
        <f>IF(E610="","",VLOOKUP(E610,Lookup!$A$2:$B$13,2,FALSE))</f>
        <v>Feb</v>
      </c>
      <c r="F611" s="218">
        <f t="shared" si="51"/>
        <v>1912</v>
      </c>
      <c r="G611" s="249"/>
      <c r="H611" s="249"/>
      <c r="I611" s="249"/>
      <c r="J611" s="249"/>
      <c r="K611" s="249"/>
      <c r="L611" s="249"/>
      <c r="M611" s="249"/>
      <c r="N611" s="249"/>
      <c r="O611" s="249"/>
      <c r="P611" s="249"/>
      <c r="Q611" s="252"/>
      <c r="R611" s="252"/>
      <c r="S611" s="252"/>
      <c r="T611" s="252"/>
      <c r="U611" s="252"/>
      <c r="V611" s="252"/>
      <c r="W611" s="252"/>
      <c r="X611" s="252"/>
      <c r="Y611" s="252"/>
      <c r="Z611" s="252"/>
      <c r="AA611" s="252"/>
      <c r="AB611" s="252"/>
      <c r="AC611" s="252"/>
      <c r="AD611" s="252"/>
      <c r="AE611" s="219">
        <f>IF(OR(AND(E611="Feb",OR(F611=2012,OR(F611=2016,OR(F611=2020,OR(F611=2024,OR(F611=2028,F611=2032)))))),AND(E611="Feb",OR(F611=2036,OR(F611=2040,F611=2044)))),29,VLOOKUP(E611,Lookup!$B$2:$C$13,2,FALSE))</f>
        <v>28</v>
      </c>
      <c r="AF611" s="495">
        <f t="shared" si="50"/>
        <v>0</v>
      </c>
      <c r="AG611" s="496"/>
      <c r="AI611" s="219">
        <f t="shared" si="53"/>
        <v>13</v>
      </c>
    </row>
    <row r="612" spans="2:35" s="212" customFormat="1" ht="12.75" hidden="1">
      <c r="B612" s="211"/>
      <c r="D612" s="216">
        <f t="shared" si="52"/>
        <v>13</v>
      </c>
      <c r="E612" s="217" t="str">
        <f>IF(E611="","",VLOOKUP(E611,Lookup!$A$2:$B$13,2,FALSE))</f>
        <v>Mar</v>
      </c>
      <c r="F612" s="218">
        <f t="shared" si="51"/>
        <v>1912</v>
      </c>
      <c r="G612" s="249"/>
      <c r="H612" s="249"/>
      <c r="I612" s="249"/>
      <c r="J612" s="249"/>
      <c r="K612" s="249"/>
      <c r="L612" s="249"/>
      <c r="M612" s="249"/>
      <c r="N612" s="249"/>
      <c r="O612" s="249"/>
      <c r="P612" s="249"/>
      <c r="Q612" s="252"/>
      <c r="R612" s="252"/>
      <c r="S612" s="252"/>
      <c r="T612" s="252"/>
      <c r="U612" s="252"/>
      <c r="V612" s="252"/>
      <c r="W612" s="252"/>
      <c r="X612" s="252"/>
      <c r="Y612" s="252"/>
      <c r="Z612" s="252"/>
      <c r="AA612" s="252"/>
      <c r="AB612" s="252"/>
      <c r="AC612" s="252"/>
      <c r="AD612" s="252"/>
      <c r="AE612" s="219">
        <f>IF(OR(AND(E612="Feb",OR(F612=2012,OR(F612=2016,OR(F612=2020,OR(F612=2024,OR(F612=2028,F612=2032)))))),AND(E612="Feb",OR(F612=2036,OR(F612=2040,F612=2044)))),29,VLOOKUP(E612,Lookup!$B$2:$C$13,2,FALSE))</f>
        <v>31</v>
      </c>
      <c r="AF612" s="495">
        <f t="shared" si="50"/>
        <v>0</v>
      </c>
      <c r="AG612" s="496"/>
      <c r="AI612" s="219">
        <f t="shared" si="53"/>
        <v>13</v>
      </c>
    </row>
    <row r="613" spans="2:35" s="212" customFormat="1" ht="12.75" hidden="1">
      <c r="B613" s="211"/>
      <c r="D613" s="216">
        <f t="shared" si="52"/>
        <v>13</v>
      </c>
      <c r="E613" s="217" t="str">
        <f>IF(E612="","",VLOOKUP(E612,Lookup!$A$2:$B$13,2,FALSE))</f>
        <v>Apr</v>
      </c>
      <c r="F613" s="218">
        <f t="shared" si="51"/>
        <v>1912</v>
      </c>
      <c r="G613" s="249"/>
      <c r="H613" s="249"/>
      <c r="I613" s="249"/>
      <c r="J613" s="249"/>
      <c r="K613" s="249"/>
      <c r="L613" s="249"/>
      <c r="M613" s="249"/>
      <c r="N613" s="249"/>
      <c r="O613" s="249"/>
      <c r="P613" s="249"/>
      <c r="Q613" s="252"/>
      <c r="R613" s="252"/>
      <c r="S613" s="252"/>
      <c r="T613" s="252"/>
      <c r="U613" s="252"/>
      <c r="V613" s="252"/>
      <c r="W613" s="252"/>
      <c r="X613" s="252"/>
      <c r="Y613" s="252"/>
      <c r="Z613" s="252"/>
      <c r="AA613" s="252"/>
      <c r="AB613" s="252"/>
      <c r="AC613" s="252"/>
      <c r="AD613" s="252"/>
      <c r="AE613" s="219">
        <f>IF(OR(AND(E613="Feb",OR(F613=2012,OR(F613=2016,OR(F613=2020,OR(F613=2024,OR(F613=2028,F613=2032)))))),AND(E613="Feb",OR(F613=2036,OR(F613=2040,F613=2044)))),29,VLOOKUP(E613,Lookup!$B$2:$C$13,2,FALSE))</f>
        <v>30</v>
      </c>
      <c r="AF613" s="495">
        <f t="shared" si="50"/>
        <v>0</v>
      </c>
      <c r="AG613" s="496"/>
      <c r="AI613" s="219">
        <f t="shared" si="53"/>
        <v>13</v>
      </c>
    </row>
    <row r="614" spans="2:35" s="212" customFormat="1" ht="12.75" hidden="1">
      <c r="B614" s="211"/>
      <c r="D614" s="216">
        <f t="shared" si="52"/>
        <v>13</v>
      </c>
      <c r="E614" s="217" t="str">
        <f>IF(E613="","",VLOOKUP(E613,Lookup!$A$2:$B$13,2,FALSE))</f>
        <v>May</v>
      </c>
      <c r="F614" s="218">
        <f t="shared" si="51"/>
        <v>1912</v>
      </c>
      <c r="G614" s="249"/>
      <c r="H614" s="249"/>
      <c r="I614" s="249"/>
      <c r="J614" s="249"/>
      <c r="K614" s="249"/>
      <c r="L614" s="249"/>
      <c r="M614" s="249"/>
      <c r="N614" s="249"/>
      <c r="O614" s="249"/>
      <c r="P614" s="249"/>
      <c r="Q614" s="252"/>
      <c r="R614" s="252"/>
      <c r="S614" s="252"/>
      <c r="T614" s="252"/>
      <c r="U614" s="252"/>
      <c r="V614" s="252"/>
      <c r="W614" s="252"/>
      <c r="X614" s="252"/>
      <c r="Y614" s="252"/>
      <c r="Z614" s="252"/>
      <c r="AA614" s="252"/>
      <c r="AB614" s="252"/>
      <c r="AC614" s="252"/>
      <c r="AD614" s="252"/>
      <c r="AE614" s="219">
        <f>IF(OR(AND(E614="Feb",OR(F614=2012,OR(F614=2016,OR(F614=2020,OR(F614=2024,OR(F614=2028,F614=2032)))))),AND(E614="Feb",OR(F614=2036,OR(F614=2040,F614=2044)))),29,VLOOKUP(E614,Lookup!$B$2:$C$13,2,FALSE))</f>
        <v>31</v>
      </c>
      <c r="AF614" s="495">
        <f t="shared" si="50"/>
        <v>0</v>
      </c>
      <c r="AG614" s="496"/>
      <c r="AI614" s="219">
        <f t="shared" si="53"/>
        <v>13</v>
      </c>
    </row>
    <row r="615" spans="2:35" s="212" customFormat="1" ht="12.75" hidden="1">
      <c r="B615" s="211"/>
      <c r="D615" s="216">
        <f t="shared" si="52"/>
        <v>13</v>
      </c>
      <c r="E615" s="217" t="str">
        <f>IF(E614="","",VLOOKUP(E614,Lookup!$A$2:$B$13,2,FALSE))</f>
        <v>Jun</v>
      </c>
      <c r="F615" s="218">
        <f t="shared" si="51"/>
        <v>1912</v>
      </c>
      <c r="G615" s="249"/>
      <c r="H615" s="249"/>
      <c r="I615" s="249"/>
      <c r="J615" s="249"/>
      <c r="K615" s="249"/>
      <c r="L615" s="249"/>
      <c r="M615" s="249"/>
      <c r="N615" s="249"/>
      <c r="O615" s="249"/>
      <c r="P615" s="249"/>
      <c r="Q615" s="252"/>
      <c r="R615" s="252"/>
      <c r="S615" s="252"/>
      <c r="T615" s="252"/>
      <c r="U615" s="252"/>
      <c r="V615" s="252"/>
      <c r="W615" s="252"/>
      <c r="X615" s="252"/>
      <c r="Y615" s="252"/>
      <c r="Z615" s="252"/>
      <c r="AA615" s="252"/>
      <c r="AB615" s="252"/>
      <c r="AC615" s="252"/>
      <c r="AD615" s="252"/>
      <c r="AE615" s="219">
        <f>IF(OR(AND(E615="Feb",OR(F615=2012,OR(F615=2016,OR(F615=2020,OR(F615=2024,OR(F615=2028,F615=2032)))))),AND(E615="Feb",OR(F615=2036,OR(F615=2040,F615=2044)))),29,VLOOKUP(E615,Lookup!$B$2:$C$13,2,FALSE))</f>
        <v>30</v>
      </c>
      <c r="AF615" s="495">
        <f t="shared" si="50"/>
        <v>0</v>
      </c>
      <c r="AG615" s="496"/>
      <c r="AI615" s="219">
        <f t="shared" si="53"/>
        <v>13</v>
      </c>
    </row>
    <row r="616" spans="2:35" s="212" customFormat="1" ht="12.75" hidden="1">
      <c r="B616" s="211"/>
      <c r="D616" s="216">
        <f t="shared" si="52"/>
        <v>13</v>
      </c>
      <c r="E616" s="217" t="str">
        <f>IF(E615="","",VLOOKUP(E615,Lookup!$A$2:$B$13,2,FALSE))</f>
        <v>Jul</v>
      </c>
      <c r="F616" s="218">
        <f t="shared" si="51"/>
        <v>1912</v>
      </c>
      <c r="G616" s="249"/>
      <c r="H616" s="249"/>
      <c r="I616" s="249"/>
      <c r="J616" s="249"/>
      <c r="K616" s="249"/>
      <c r="L616" s="249"/>
      <c r="M616" s="249"/>
      <c r="N616" s="249"/>
      <c r="O616" s="249"/>
      <c r="P616" s="249"/>
      <c r="Q616" s="252"/>
      <c r="R616" s="252"/>
      <c r="S616" s="252"/>
      <c r="T616" s="252"/>
      <c r="U616" s="252"/>
      <c r="V616" s="252"/>
      <c r="W616" s="252"/>
      <c r="X616" s="252"/>
      <c r="Y616" s="252"/>
      <c r="Z616" s="252"/>
      <c r="AA616" s="252"/>
      <c r="AB616" s="252"/>
      <c r="AC616" s="252"/>
      <c r="AD616" s="252"/>
      <c r="AE616" s="219">
        <f>IF(OR(AND(E616="Feb",OR(F616=2012,OR(F616=2016,OR(F616=2020,OR(F616=2024,OR(F616=2028,F616=2032)))))),AND(E616="Feb",OR(F616=2036,OR(F616=2040,F616=2044)))),29,VLOOKUP(E616,Lookup!$B$2:$C$13,2,FALSE))</f>
        <v>31</v>
      </c>
      <c r="AF616" s="495">
        <f t="shared" si="50"/>
        <v>0</v>
      </c>
      <c r="AG616" s="496"/>
      <c r="AI616" s="219">
        <f t="shared" si="53"/>
        <v>13</v>
      </c>
    </row>
    <row r="617" spans="2:35" s="212" customFormat="1" ht="12.75" hidden="1">
      <c r="B617" s="211"/>
      <c r="D617" s="216">
        <f t="shared" si="52"/>
        <v>13</v>
      </c>
      <c r="E617" s="217" t="str">
        <f>IF(E616="","",VLOOKUP(E616,Lookup!$A$2:$B$13,2,FALSE))</f>
        <v>Aug</v>
      </c>
      <c r="F617" s="218">
        <f t="shared" si="51"/>
        <v>1912</v>
      </c>
      <c r="G617" s="249"/>
      <c r="H617" s="249"/>
      <c r="I617" s="249"/>
      <c r="J617" s="249"/>
      <c r="K617" s="249"/>
      <c r="L617" s="249"/>
      <c r="M617" s="249"/>
      <c r="N617" s="249"/>
      <c r="O617" s="249"/>
      <c r="P617" s="249"/>
      <c r="Q617" s="252"/>
      <c r="R617" s="252"/>
      <c r="S617" s="252"/>
      <c r="T617" s="252"/>
      <c r="U617" s="252"/>
      <c r="V617" s="252"/>
      <c r="W617" s="252"/>
      <c r="X617" s="252"/>
      <c r="Y617" s="252"/>
      <c r="Z617" s="252"/>
      <c r="AA617" s="252"/>
      <c r="AB617" s="252"/>
      <c r="AC617" s="252"/>
      <c r="AD617" s="252"/>
      <c r="AE617" s="219">
        <f>IF(OR(AND(E617="Feb",OR(F617=2012,OR(F617=2016,OR(F617=2020,OR(F617=2024,OR(F617=2028,F617=2032)))))),AND(E617="Feb",OR(F617=2036,OR(F617=2040,F617=2044)))),29,VLOOKUP(E617,Lookup!$B$2:$C$13,2,FALSE))</f>
        <v>31</v>
      </c>
      <c r="AF617" s="495">
        <f t="shared" si="50"/>
        <v>0</v>
      </c>
      <c r="AG617" s="496"/>
      <c r="AI617" s="219">
        <f t="shared" si="53"/>
        <v>13</v>
      </c>
    </row>
    <row r="618" spans="2:35" s="212" customFormat="1" ht="12.75" hidden="1">
      <c r="B618" s="211"/>
      <c r="D618" s="216">
        <f t="shared" si="52"/>
        <v>13</v>
      </c>
      <c r="E618" s="217" t="str">
        <f>IF(E617="","",VLOOKUP(E617,Lookup!$A$2:$B$13,2,FALSE))</f>
        <v>Sep</v>
      </c>
      <c r="F618" s="218">
        <f t="shared" si="51"/>
        <v>1912</v>
      </c>
      <c r="G618" s="249"/>
      <c r="H618" s="249"/>
      <c r="I618" s="249"/>
      <c r="J618" s="249"/>
      <c r="K618" s="249"/>
      <c r="L618" s="249"/>
      <c r="M618" s="249"/>
      <c r="N618" s="249"/>
      <c r="O618" s="249"/>
      <c r="P618" s="249"/>
      <c r="Q618" s="252"/>
      <c r="R618" s="252"/>
      <c r="S618" s="252"/>
      <c r="T618" s="252"/>
      <c r="U618" s="252"/>
      <c r="V618" s="252"/>
      <c r="W618" s="252"/>
      <c r="X618" s="252"/>
      <c r="Y618" s="252"/>
      <c r="Z618" s="252"/>
      <c r="AA618" s="252"/>
      <c r="AB618" s="252"/>
      <c r="AC618" s="252"/>
      <c r="AD618" s="252"/>
      <c r="AE618" s="219">
        <f>IF(OR(AND(E618="Feb",OR(F618=2012,OR(F618=2016,OR(F618=2020,OR(F618=2024,OR(F618=2028,F618=2032)))))),AND(E618="Feb",OR(F618=2036,OR(F618=2040,F618=2044)))),29,VLOOKUP(E618,Lookup!$B$2:$C$13,2,FALSE))</f>
        <v>30</v>
      </c>
      <c r="AF618" s="495">
        <f t="shared" si="50"/>
        <v>0</v>
      </c>
      <c r="AG618" s="496"/>
      <c r="AI618" s="219">
        <f t="shared" si="53"/>
        <v>13</v>
      </c>
    </row>
    <row r="619" spans="2:35" s="212" customFormat="1" ht="12.75" hidden="1">
      <c r="B619" s="211"/>
      <c r="D619" s="216">
        <f t="shared" si="52"/>
        <v>13</v>
      </c>
      <c r="E619" s="217" t="str">
        <f>IF(E618="","",VLOOKUP(E618,Lookup!$A$2:$B$13,2,FALSE))</f>
        <v>Oct</v>
      </c>
      <c r="F619" s="218">
        <f t="shared" si="51"/>
        <v>1912</v>
      </c>
      <c r="G619" s="249"/>
      <c r="H619" s="249"/>
      <c r="I619" s="249"/>
      <c r="J619" s="249"/>
      <c r="K619" s="249"/>
      <c r="L619" s="249"/>
      <c r="M619" s="249"/>
      <c r="N619" s="249"/>
      <c r="O619" s="249"/>
      <c r="P619" s="249"/>
      <c r="Q619" s="252"/>
      <c r="R619" s="252"/>
      <c r="S619" s="252"/>
      <c r="T619" s="252"/>
      <c r="U619" s="252"/>
      <c r="V619" s="252"/>
      <c r="W619" s="252"/>
      <c r="X619" s="252"/>
      <c r="Y619" s="252"/>
      <c r="Z619" s="252"/>
      <c r="AA619" s="252"/>
      <c r="AB619" s="252"/>
      <c r="AC619" s="252"/>
      <c r="AD619" s="252"/>
      <c r="AE619" s="219">
        <f>IF(OR(AND(E619="Feb",OR(F619=2012,OR(F619=2016,OR(F619=2020,OR(F619=2024,OR(F619=2028,F619=2032)))))),AND(E619="Feb",OR(F619=2036,OR(F619=2040,F619=2044)))),29,VLOOKUP(E619,Lookup!$B$2:$C$13,2,FALSE))</f>
        <v>31</v>
      </c>
      <c r="AF619" s="495">
        <f t="shared" si="50"/>
        <v>0</v>
      </c>
      <c r="AG619" s="496"/>
      <c r="AI619" s="219">
        <f t="shared" si="53"/>
        <v>13</v>
      </c>
    </row>
    <row r="620" spans="2:35" s="212" customFormat="1" ht="12.75" hidden="1">
      <c r="B620" s="211"/>
      <c r="D620" s="216">
        <f t="shared" si="52"/>
        <v>13</v>
      </c>
      <c r="E620" s="217" t="str">
        <f>IF(E619="","",VLOOKUP(E619,Lookup!$A$2:$B$13,2,FALSE))</f>
        <v>Nov</v>
      </c>
      <c r="F620" s="218">
        <f t="shared" si="51"/>
        <v>1912</v>
      </c>
      <c r="G620" s="249"/>
      <c r="H620" s="249"/>
      <c r="I620" s="249"/>
      <c r="J620" s="249"/>
      <c r="K620" s="249"/>
      <c r="L620" s="249"/>
      <c r="M620" s="249"/>
      <c r="N620" s="249"/>
      <c r="O620" s="249"/>
      <c r="P620" s="249"/>
      <c r="Q620" s="252"/>
      <c r="R620" s="252"/>
      <c r="S620" s="252"/>
      <c r="T620" s="252"/>
      <c r="U620" s="252"/>
      <c r="V620" s="252"/>
      <c r="W620" s="252"/>
      <c r="X620" s="252"/>
      <c r="Y620" s="252"/>
      <c r="Z620" s="252"/>
      <c r="AA620" s="252"/>
      <c r="AB620" s="252"/>
      <c r="AC620" s="252"/>
      <c r="AD620" s="252"/>
      <c r="AE620" s="219">
        <f>IF(OR(AND(E620="Feb",OR(F620=2012,OR(F620=2016,OR(F620=2020,OR(F620=2024,OR(F620=2028,F620=2032)))))),AND(E620="Feb",OR(F620=2036,OR(F620=2040,F620=2044)))),29,VLOOKUP(E620,Lookup!$B$2:$C$13,2,FALSE))</f>
        <v>30</v>
      </c>
      <c r="AF620" s="495">
        <f t="shared" si="50"/>
        <v>0</v>
      </c>
      <c r="AG620" s="496"/>
      <c r="AI620" s="219">
        <f t="shared" si="53"/>
        <v>13</v>
      </c>
    </row>
    <row r="621" spans="2:35" s="212" customFormat="1" ht="13.5" hidden="1" thickBot="1">
      <c r="B621" s="211"/>
      <c r="D621" s="220">
        <f t="shared" si="52"/>
        <v>13</v>
      </c>
      <c r="E621" s="221" t="str">
        <f>IF(E620="","",VLOOKUP(E620,Lookup!$A$2:$B$13,2,FALSE))</f>
        <v>Dec</v>
      </c>
      <c r="F621" s="222">
        <f t="shared" si="51"/>
        <v>1912</v>
      </c>
      <c r="G621" s="250"/>
      <c r="H621" s="250"/>
      <c r="I621" s="250"/>
      <c r="J621" s="250"/>
      <c r="K621" s="250"/>
      <c r="L621" s="250"/>
      <c r="M621" s="250"/>
      <c r="N621" s="250"/>
      <c r="O621" s="250"/>
      <c r="P621" s="250"/>
      <c r="Q621" s="253"/>
      <c r="R621" s="253"/>
      <c r="S621" s="253"/>
      <c r="T621" s="253"/>
      <c r="U621" s="253"/>
      <c r="V621" s="253"/>
      <c r="W621" s="253"/>
      <c r="X621" s="253"/>
      <c r="Y621" s="253"/>
      <c r="Z621" s="253"/>
      <c r="AA621" s="253"/>
      <c r="AB621" s="253"/>
      <c r="AC621" s="253"/>
      <c r="AD621" s="253"/>
      <c r="AE621" s="223">
        <f>IF(OR(AND(E621="Feb",OR(F621=2012,OR(F621=2016,OR(F621=2020,OR(F621=2024,OR(F621=2028,F621=2032)))))),AND(E621="Feb",OR(F621=2036,OR(F621=2040,F621=2044)))),29,VLOOKUP(E621,Lookup!$B$2:$C$13,2,FALSE))</f>
        <v>31</v>
      </c>
      <c r="AF621" s="522">
        <f t="shared" si="50"/>
        <v>0</v>
      </c>
      <c r="AG621" s="523"/>
      <c r="AI621" s="223">
        <f t="shared" si="53"/>
        <v>13</v>
      </c>
    </row>
    <row r="622" spans="2:35" s="212" customFormat="1" ht="12.75" hidden="1">
      <c r="B622" s="211"/>
      <c r="D622" s="224">
        <f t="shared" si="52"/>
        <v>14</v>
      </c>
      <c r="E622" s="225" t="str">
        <f>IF(E621="","",VLOOKUP(E621,Lookup!$A$2:$B$13,2,FALSE))</f>
        <v>Jan</v>
      </c>
      <c r="F622" s="226">
        <f t="shared" si="51"/>
        <v>1913</v>
      </c>
      <c r="G622" s="254"/>
      <c r="H622" s="254"/>
      <c r="I622" s="254"/>
      <c r="J622" s="254"/>
      <c r="K622" s="254"/>
      <c r="L622" s="254"/>
      <c r="M622" s="254"/>
      <c r="N622" s="254"/>
      <c r="O622" s="254"/>
      <c r="P622" s="254"/>
      <c r="Q622" s="255"/>
      <c r="R622" s="255"/>
      <c r="S622" s="255"/>
      <c r="T622" s="255"/>
      <c r="U622" s="255"/>
      <c r="V622" s="255"/>
      <c r="W622" s="255"/>
      <c r="X622" s="255"/>
      <c r="Y622" s="255"/>
      <c r="Z622" s="255"/>
      <c r="AA622" s="255"/>
      <c r="AB622" s="255"/>
      <c r="AC622" s="255"/>
      <c r="AD622" s="255"/>
      <c r="AE622" s="227">
        <f>IF(OR(AND(E622="Feb",OR(F622=2012,OR(F622=2016,OR(F622=2020,OR(F622=2024,OR(F622=2028,F622=2032)))))),AND(E622="Feb",OR(F622=2036,OR(F622=2040,F622=2044)))),29,VLOOKUP(E622,Lookup!$B$2:$C$13,2,FALSE))</f>
        <v>31</v>
      </c>
      <c r="AF622" s="502">
        <f t="shared" si="50"/>
        <v>0</v>
      </c>
      <c r="AG622" s="503"/>
      <c r="AI622" s="227">
        <f t="shared" si="53"/>
        <v>14</v>
      </c>
    </row>
    <row r="623" spans="2:35" s="212" customFormat="1" ht="12.75" hidden="1">
      <c r="B623" s="211"/>
      <c r="D623" s="228">
        <f t="shared" si="52"/>
        <v>14</v>
      </c>
      <c r="E623" s="217" t="str">
        <f>IF(E622="","",VLOOKUP(E622,Lookup!$A$2:$B$13,2,FALSE))</f>
        <v>Feb</v>
      </c>
      <c r="F623" s="218">
        <f t="shared" si="51"/>
        <v>1913</v>
      </c>
      <c r="G623" s="249"/>
      <c r="H623" s="249"/>
      <c r="I623" s="249"/>
      <c r="J623" s="249"/>
      <c r="K623" s="249"/>
      <c r="L623" s="249"/>
      <c r="M623" s="249"/>
      <c r="N623" s="249"/>
      <c r="O623" s="249"/>
      <c r="P623" s="249"/>
      <c r="Q623" s="252"/>
      <c r="R623" s="252"/>
      <c r="S623" s="252"/>
      <c r="T623" s="252"/>
      <c r="U623" s="252"/>
      <c r="V623" s="252"/>
      <c r="W623" s="252"/>
      <c r="X623" s="252"/>
      <c r="Y623" s="252"/>
      <c r="Z623" s="252"/>
      <c r="AA623" s="252"/>
      <c r="AB623" s="252"/>
      <c r="AC623" s="252"/>
      <c r="AD623" s="252"/>
      <c r="AE623" s="229">
        <f>IF(OR(AND(E623="Feb",OR(F623=2012,OR(F623=2016,OR(F623=2020,OR(F623=2024,OR(F623=2028,F623=2032)))))),AND(E623="Feb",OR(F623=2036,OR(F623=2040,F623=2044)))),29,VLOOKUP(E623,Lookup!$B$2:$C$13,2,FALSE))</f>
        <v>28</v>
      </c>
      <c r="AF623" s="495">
        <f t="shared" si="50"/>
        <v>0</v>
      </c>
      <c r="AG623" s="496"/>
      <c r="AI623" s="229">
        <f t="shared" si="53"/>
        <v>14</v>
      </c>
    </row>
    <row r="624" spans="2:35" s="212" customFormat="1" ht="12.75" hidden="1">
      <c r="B624" s="211"/>
      <c r="D624" s="228">
        <f t="shared" si="52"/>
        <v>14</v>
      </c>
      <c r="E624" s="217" t="str">
        <f>IF(E623="","",VLOOKUP(E623,Lookup!$A$2:$B$13,2,FALSE))</f>
        <v>Mar</v>
      </c>
      <c r="F624" s="218">
        <f t="shared" si="51"/>
        <v>1913</v>
      </c>
      <c r="G624" s="249"/>
      <c r="H624" s="249"/>
      <c r="I624" s="249"/>
      <c r="J624" s="249"/>
      <c r="K624" s="249"/>
      <c r="L624" s="249"/>
      <c r="M624" s="249"/>
      <c r="N624" s="249"/>
      <c r="O624" s="249"/>
      <c r="P624" s="249"/>
      <c r="Q624" s="252"/>
      <c r="R624" s="252"/>
      <c r="S624" s="252"/>
      <c r="T624" s="252"/>
      <c r="U624" s="252"/>
      <c r="V624" s="252"/>
      <c r="W624" s="252"/>
      <c r="X624" s="252"/>
      <c r="Y624" s="252"/>
      <c r="Z624" s="252"/>
      <c r="AA624" s="252"/>
      <c r="AB624" s="252"/>
      <c r="AC624" s="252"/>
      <c r="AD624" s="252"/>
      <c r="AE624" s="229">
        <f>IF(OR(AND(E624="Feb",OR(F624=2012,OR(F624=2016,OR(F624=2020,OR(F624=2024,OR(F624=2028,F624=2032)))))),AND(E624="Feb",OR(F624=2036,OR(F624=2040,F624=2044)))),29,VLOOKUP(E624,Lookup!$B$2:$C$13,2,FALSE))</f>
        <v>31</v>
      </c>
      <c r="AF624" s="495">
        <f t="shared" si="50"/>
        <v>0</v>
      </c>
      <c r="AG624" s="496"/>
      <c r="AI624" s="229">
        <f t="shared" si="53"/>
        <v>14</v>
      </c>
    </row>
    <row r="625" spans="2:35" s="212" customFormat="1" ht="12.75" hidden="1">
      <c r="B625" s="211"/>
      <c r="D625" s="228">
        <f t="shared" si="52"/>
        <v>14</v>
      </c>
      <c r="E625" s="217" t="str">
        <f>IF(E624="","",VLOOKUP(E624,Lookup!$A$2:$B$13,2,FALSE))</f>
        <v>Apr</v>
      </c>
      <c r="F625" s="218">
        <f t="shared" si="51"/>
        <v>1913</v>
      </c>
      <c r="G625" s="249"/>
      <c r="H625" s="249"/>
      <c r="I625" s="249"/>
      <c r="J625" s="249"/>
      <c r="K625" s="249"/>
      <c r="L625" s="249"/>
      <c r="M625" s="249"/>
      <c r="N625" s="249"/>
      <c r="O625" s="249"/>
      <c r="P625" s="249"/>
      <c r="Q625" s="252"/>
      <c r="R625" s="252"/>
      <c r="S625" s="252"/>
      <c r="T625" s="252"/>
      <c r="U625" s="252"/>
      <c r="V625" s="252"/>
      <c r="W625" s="252"/>
      <c r="X625" s="252"/>
      <c r="Y625" s="252"/>
      <c r="Z625" s="252"/>
      <c r="AA625" s="252"/>
      <c r="AB625" s="252"/>
      <c r="AC625" s="252"/>
      <c r="AD625" s="252"/>
      <c r="AE625" s="229">
        <f>IF(OR(AND(E625="Feb",OR(F625=2012,OR(F625=2016,OR(F625=2020,OR(F625=2024,OR(F625=2028,F625=2032)))))),AND(E625="Feb",OR(F625=2036,OR(F625=2040,F625=2044)))),29,VLOOKUP(E625,Lookup!$B$2:$C$13,2,FALSE))</f>
        <v>30</v>
      </c>
      <c r="AF625" s="495">
        <f t="shared" si="50"/>
        <v>0</v>
      </c>
      <c r="AG625" s="496"/>
      <c r="AI625" s="229">
        <f t="shared" si="53"/>
        <v>14</v>
      </c>
    </row>
    <row r="626" spans="2:35" s="212" customFormat="1" ht="12.75" hidden="1">
      <c r="B626" s="211"/>
      <c r="D626" s="228">
        <f t="shared" si="52"/>
        <v>14</v>
      </c>
      <c r="E626" s="217" t="str">
        <f>IF(E625="","",VLOOKUP(E625,Lookup!$A$2:$B$13,2,FALSE))</f>
        <v>May</v>
      </c>
      <c r="F626" s="218">
        <f t="shared" si="51"/>
        <v>1913</v>
      </c>
      <c r="G626" s="249"/>
      <c r="H626" s="249"/>
      <c r="I626" s="249"/>
      <c r="J626" s="249"/>
      <c r="K626" s="249"/>
      <c r="L626" s="249"/>
      <c r="M626" s="249"/>
      <c r="N626" s="249"/>
      <c r="O626" s="249"/>
      <c r="P626" s="249"/>
      <c r="Q626" s="252"/>
      <c r="R626" s="252"/>
      <c r="S626" s="252"/>
      <c r="T626" s="252"/>
      <c r="U626" s="252"/>
      <c r="V626" s="252"/>
      <c r="W626" s="252"/>
      <c r="X626" s="252"/>
      <c r="Y626" s="252"/>
      <c r="Z626" s="252"/>
      <c r="AA626" s="252"/>
      <c r="AB626" s="252"/>
      <c r="AC626" s="252"/>
      <c r="AD626" s="252"/>
      <c r="AE626" s="229">
        <f>IF(OR(AND(E626="Feb",OR(F626=2012,OR(F626=2016,OR(F626=2020,OR(F626=2024,OR(F626=2028,F626=2032)))))),AND(E626="Feb",OR(F626=2036,OR(F626=2040,F626=2044)))),29,VLOOKUP(E626,Lookup!$B$2:$C$13,2,FALSE))</f>
        <v>31</v>
      </c>
      <c r="AF626" s="495">
        <f t="shared" si="50"/>
        <v>0</v>
      </c>
      <c r="AG626" s="496"/>
      <c r="AI626" s="229">
        <f t="shared" si="53"/>
        <v>14</v>
      </c>
    </row>
    <row r="627" spans="2:35" s="212" customFormat="1" ht="12.75" hidden="1">
      <c r="B627" s="211"/>
      <c r="D627" s="228">
        <f t="shared" si="52"/>
        <v>14</v>
      </c>
      <c r="E627" s="217" t="str">
        <f>IF(E626="","",VLOOKUP(E626,Lookup!$A$2:$B$13,2,FALSE))</f>
        <v>Jun</v>
      </c>
      <c r="F627" s="218">
        <f t="shared" si="51"/>
        <v>1913</v>
      </c>
      <c r="G627" s="249"/>
      <c r="H627" s="249"/>
      <c r="I627" s="249"/>
      <c r="J627" s="249"/>
      <c r="K627" s="249"/>
      <c r="L627" s="249"/>
      <c r="M627" s="249"/>
      <c r="N627" s="249"/>
      <c r="O627" s="249"/>
      <c r="P627" s="249"/>
      <c r="Q627" s="252"/>
      <c r="R627" s="252"/>
      <c r="S627" s="252"/>
      <c r="T627" s="252"/>
      <c r="U627" s="252"/>
      <c r="V627" s="252"/>
      <c r="W627" s="252"/>
      <c r="X627" s="252"/>
      <c r="Y627" s="252"/>
      <c r="Z627" s="252"/>
      <c r="AA627" s="252"/>
      <c r="AB627" s="252"/>
      <c r="AC627" s="252"/>
      <c r="AD627" s="252"/>
      <c r="AE627" s="229">
        <f>IF(OR(AND(E627="Feb",OR(F627=2012,OR(F627=2016,OR(F627=2020,OR(F627=2024,OR(F627=2028,F627=2032)))))),AND(E627="Feb",OR(F627=2036,OR(F627=2040,F627=2044)))),29,VLOOKUP(E627,Lookup!$B$2:$C$13,2,FALSE))</f>
        <v>30</v>
      </c>
      <c r="AF627" s="495">
        <f t="shared" si="50"/>
        <v>0</v>
      </c>
      <c r="AG627" s="496"/>
      <c r="AI627" s="229">
        <f t="shared" si="53"/>
        <v>14</v>
      </c>
    </row>
    <row r="628" spans="2:35" s="212" customFormat="1" ht="12.75" hidden="1">
      <c r="B628" s="211"/>
      <c r="D628" s="228">
        <f t="shared" si="52"/>
        <v>14</v>
      </c>
      <c r="E628" s="217" t="str">
        <f>IF(E627="","",VLOOKUP(E627,Lookup!$A$2:$B$13,2,FALSE))</f>
        <v>Jul</v>
      </c>
      <c r="F628" s="218">
        <f t="shared" si="51"/>
        <v>1913</v>
      </c>
      <c r="G628" s="249"/>
      <c r="H628" s="249"/>
      <c r="I628" s="249"/>
      <c r="J628" s="249"/>
      <c r="K628" s="249"/>
      <c r="L628" s="249"/>
      <c r="M628" s="249"/>
      <c r="N628" s="249"/>
      <c r="O628" s="249"/>
      <c r="P628" s="249"/>
      <c r="Q628" s="252"/>
      <c r="R628" s="252"/>
      <c r="S628" s="252"/>
      <c r="T628" s="252"/>
      <c r="U628" s="252"/>
      <c r="V628" s="252"/>
      <c r="W628" s="252"/>
      <c r="X628" s="252"/>
      <c r="Y628" s="252"/>
      <c r="Z628" s="252"/>
      <c r="AA628" s="252"/>
      <c r="AB628" s="252"/>
      <c r="AC628" s="252"/>
      <c r="AD628" s="252"/>
      <c r="AE628" s="229">
        <f>IF(OR(AND(E628="Feb",OR(F628=2012,OR(F628=2016,OR(F628=2020,OR(F628=2024,OR(F628=2028,F628=2032)))))),AND(E628="Feb",OR(F628=2036,OR(F628=2040,F628=2044)))),29,VLOOKUP(E628,Lookup!$B$2:$C$13,2,FALSE))</f>
        <v>31</v>
      </c>
      <c r="AF628" s="495">
        <f t="shared" si="50"/>
        <v>0</v>
      </c>
      <c r="AG628" s="496"/>
      <c r="AI628" s="229">
        <f t="shared" si="53"/>
        <v>14</v>
      </c>
    </row>
    <row r="629" spans="2:35" s="212" customFormat="1" ht="12.75" hidden="1">
      <c r="B629" s="211"/>
      <c r="D629" s="228">
        <f t="shared" si="52"/>
        <v>14</v>
      </c>
      <c r="E629" s="217" t="str">
        <f>IF(E628="","",VLOOKUP(E628,Lookup!$A$2:$B$13,2,FALSE))</f>
        <v>Aug</v>
      </c>
      <c r="F629" s="218">
        <f t="shared" si="51"/>
        <v>1913</v>
      </c>
      <c r="G629" s="249"/>
      <c r="H629" s="249"/>
      <c r="I629" s="249"/>
      <c r="J629" s="249"/>
      <c r="K629" s="249"/>
      <c r="L629" s="249"/>
      <c r="M629" s="249"/>
      <c r="N629" s="249"/>
      <c r="O629" s="249"/>
      <c r="P629" s="249"/>
      <c r="Q629" s="252"/>
      <c r="R629" s="252"/>
      <c r="S629" s="252"/>
      <c r="T629" s="252"/>
      <c r="U629" s="252"/>
      <c r="V629" s="252"/>
      <c r="W629" s="252"/>
      <c r="X629" s="252"/>
      <c r="Y629" s="252"/>
      <c r="Z629" s="252"/>
      <c r="AA629" s="252"/>
      <c r="AB629" s="252"/>
      <c r="AC629" s="252"/>
      <c r="AD629" s="252"/>
      <c r="AE629" s="229">
        <f>IF(OR(AND(E629="Feb",OR(F629=2012,OR(F629=2016,OR(F629=2020,OR(F629=2024,OR(F629=2028,F629=2032)))))),AND(E629="Feb",OR(F629=2036,OR(F629=2040,F629=2044)))),29,VLOOKUP(E629,Lookup!$B$2:$C$13,2,FALSE))</f>
        <v>31</v>
      </c>
      <c r="AF629" s="495">
        <f t="shared" si="50"/>
        <v>0</v>
      </c>
      <c r="AG629" s="496"/>
      <c r="AI629" s="229">
        <f t="shared" si="53"/>
        <v>14</v>
      </c>
    </row>
    <row r="630" spans="2:35" s="212" customFormat="1" ht="12.75" hidden="1">
      <c r="B630" s="211"/>
      <c r="D630" s="228">
        <f t="shared" si="52"/>
        <v>14</v>
      </c>
      <c r="E630" s="217" t="str">
        <f>IF(E629="","",VLOOKUP(E629,Lookup!$A$2:$B$13,2,FALSE))</f>
        <v>Sep</v>
      </c>
      <c r="F630" s="218">
        <f t="shared" si="51"/>
        <v>1913</v>
      </c>
      <c r="G630" s="249"/>
      <c r="H630" s="249"/>
      <c r="I630" s="249"/>
      <c r="J630" s="249"/>
      <c r="K630" s="249"/>
      <c r="L630" s="249"/>
      <c r="M630" s="249"/>
      <c r="N630" s="249"/>
      <c r="O630" s="249"/>
      <c r="P630" s="249"/>
      <c r="Q630" s="252"/>
      <c r="R630" s="252"/>
      <c r="S630" s="252"/>
      <c r="T630" s="252"/>
      <c r="U630" s="252"/>
      <c r="V630" s="252"/>
      <c r="W630" s="252"/>
      <c r="X630" s="252"/>
      <c r="Y630" s="252"/>
      <c r="Z630" s="252"/>
      <c r="AA630" s="252"/>
      <c r="AB630" s="252"/>
      <c r="AC630" s="252"/>
      <c r="AD630" s="252"/>
      <c r="AE630" s="229">
        <f>IF(OR(AND(E630="Feb",OR(F630=2012,OR(F630=2016,OR(F630=2020,OR(F630=2024,OR(F630=2028,F630=2032)))))),AND(E630="Feb",OR(F630=2036,OR(F630=2040,F630=2044)))),29,VLOOKUP(E630,Lookup!$B$2:$C$13,2,FALSE))</f>
        <v>30</v>
      </c>
      <c r="AF630" s="495">
        <f t="shared" si="50"/>
        <v>0</v>
      </c>
      <c r="AG630" s="496"/>
      <c r="AI630" s="229">
        <f t="shared" si="53"/>
        <v>14</v>
      </c>
    </row>
    <row r="631" spans="2:35" s="212" customFormat="1" ht="12.75" hidden="1">
      <c r="B631" s="211"/>
      <c r="D631" s="228">
        <f t="shared" si="52"/>
        <v>14</v>
      </c>
      <c r="E631" s="217" t="str">
        <f>IF(E630="","",VLOOKUP(E630,Lookup!$A$2:$B$13,2,FALSE))</f>
        <v>Oct</v>
      </c>
      <c r="F631" s="218">
        <f t="shared" si="51"/>
        <v>1913</v>
      </c>
      <c r="G631" s="249"/>
      <c r="H631" s="249"/>
      <c r="I631" s="249"/>
      <c r="J631" s="249"/>
      <c r="K631" s="249"/>
      <c r="L631" s="249"/>
      <c r="M631" s="249"/>
      <c r="N631" s="249"/>
      <c r="O631" s="249"/>
      <c r="P631" s="249"/>
      <c r="Q631" s="252"/>
      <c r="R631" s="252"/>
      <c r="S631" s="252"/>
      <c r="T631" s="252"/>
      <c r="U631" s="252"/>
      <c r="V631" s="252"/>
      <c r="W631" s="252"/>
      <c r="X631" s="252"/>
      <c r="Y631" s="252"/>
      <c r="Z631" s="252"/>
      <c r="AA631" s="252"/>
      <c r="AB631" s="252"/>
      <c r="AC631" s="252"/>
      <c r="AD631" s="252"/>
      <c r="AE631" s="229">
        <f>IF(OR(AND(E631="Feb",OR(F631=2012,OR(F631=2016,OR(F631=2020,OR(F631=2024,OR(F631=2028,F631=2032)))))),AND(E631="Feb",OR(F631=2036,OR(F631=2040,F631=2044)))),29,VLOOKUP(E631,Lookup!$B$2:$C$13,2,FALSE))</f>
        <v>31</v>
      </c>
      <c r="AF631" s="495">
        <f t="shared" si="50"/>
        <v>0</v>
      </c>
      <c r="AG631" s="496"/>
      <c r="AI631" s="229">
        <f t="shared" si="53"/>
        <v>14</v>
      </c>
    </row>
    <row r="632" spans="2:35" s="212" customFormat="1" ht="12.75" hidden="1">
      <c r="B632" s="211"/>
      <c r="D632" s="228">
        <f t="shared" si="52"/>
        <v>14</v>
      </c>
      <c r="E632" s="217" t="str">
        <f>IF(E631="","",VLOOKUP(E631,Lookup!$A$2:$B$13,2,FALSE))</f>
        <v>Nov</v>
      </c>
      <c r="F632" s="218">
        <f t="shared" si="51"/>
        <v>1913</v>
      </c>
      <c r="G632" s="249"/>
      <c r="H632" s="249"/>
      <c r="I632" s="249"/>
      <c r="J632" s="249"/>
      <c r="K632" s="249"/>
      <c r="L632" s="249"/>
      <c r="M632" s="249"/>
      <c r="N632" s="249"/>
      <c r="O632" s="249"/>
      <c r="P632" s="249"/>
      <c r="Q632" s="252"/>
      <c r="R632" s="252"/>
      <c r="S632" s="252"/>
      <c r="T632" s="252"/>
      <c r="U632" s="252"/>
      <c r="V632" s="252"/>
      <c r="W632" s="252"/>
      <c r="X632" s="252"/>
      <c r="Y632" s="252"/>
      <c r="Z632" s="252"/>
      <c r="AA632" s="252"/>
      <c r="AB632" s="252"/>
      <c r="AC632" s="252"/>
      <c r="AD632" s="252"/>
      <c r="AE632" s="229">
        <f>IF(OR(AND(E632="Feb",OR(F632=2012,OR(F632=2016,OR(F632=2020,OR(F632=2024,OR(F632=2028,F632=2032)))))),AND(E632="Feb",OR(F632=2036,OR(F632=2040,F632=2044)))),29,VLOOKUP(E632,Lookup!$B$2:$C$13,2,FALSE))</f>
        <v>30</v>
      </c>
      <c r="AF632" s="495">
        <f t="shared" si="50"/>
        <v>0</v>
      </c>
      <c r="AG632" s="496"/>
      <c r="AI632" s="229">
        <f t="shared" si="53"/>
        <v>14</v>
      </c>
    </row>
    <row r="633" spans="2:35" s="212" customFormat="1" ht="13.5" hidden="1" thickBot="1">
      <c r="B633" s="211"/>
      <c r="D633" s="230">
        <f t="shared" si="52"/>
        <v>14</v>
      </c>
      <c r="E633" s="231" t="str">
        <f>IF(E632="","",VLOOKUP(E632,Lookup!$A$2:$B$13,2,FALSE))</f>
        <v>Dec</v>
      </c>
      <c r="F633" s="232">
        <f t="shared" si="51"/>
        <v>1913</v>
      </c>
      <c r="G633" s="256"/>
      <c r="H633" s="256"/>
      <c r="I633" s="256"/>
      <c r="J633" s="256"/>
      <c r="K633" s="256"/>
      <c r="L633" s="256"/>
      <c r="M633" s="256"/>
      <c r="N633" s="256"/>
      <c r="O633" s="256"/>
      <c r="P633" s="256"/>
      <c r="Q633" s="257"/>
      <c r="R633" s="257"/>
      <c r="S633" s="257"/>
      <c r="T633" s="257"/>
      <c r="U633" s="257"/>
      <c r="V633" s="257"/>
      <c r="W633" s="257"/>
      <c r="X633" s="257"/>
      <c r="Y633" s="257"/>
      <c r="Z633" s="257"/>
      <c r="AA633" s="257"/>
      <c r="AB633" s="257"/>
      <c r="AC633" s="257"/>
      <c r="AD633" s="257"/>
      <c r="AE633" s="233">
        <f>IF(OR(AND(E633="Feb",OR(F633=2012,OR(F633=2016,OR(F633=2020,OR(F633=2024,OR(F633=2028,F633=2032)))))),AND(E633="Feb",OR(F633=2036,OR(F633=2040,F633=2044)))),29,VLOOKUP(E633,Lookup!$B$2:$C$13,2,FALSE))</f>
        <v>31</v>
      </c>
      <c r="AF633" s="531">
        <f t="shared" si="50"/>
        <v>0</v>
      </c>
      <c r="AG633" s="532"/>
      <c r="AI633" s="233">
        <f t="shared" si="53"/>
        <v>14</v>
      </c>
    </row>
    <row r="634" spans="2:35" s="212" customFormat="1" ht="12.75" hidden="1">
      <c r="B634" s="211"/>
      <c r="D634" s="213">
        <f t="shared" si="52"/>
        <v>15</v>
      </c>
      <c r="E634" s="234" t="str">
        <f>IF(E633="","",VLOOKUP(E633,Lookup!$A$2:$B$13,2,FALSE))</f>
        <v>Jan</v>
      </c>
      <c r="F634" s="235">
        <f t="shared" si="51"/>
        <v>1914</v>
      </c>
      <c r="G634" s="248"/>
      <c r="H634" s="248"/>
      <c r="I634" s="248"/>
      <c r="J634" s="248"/>
      <c r="K634" s="248"/>
      <c r="L634" s="248"/>
      <c r="M634" s="248"/>
      <c r="N634" s="248"/>
      <c r="O634" s="248"/>
      <c r="P634" s="248"/>
      <c r="Q634" s="251"/>
      <c r="R634" s="251"/>
      <c r="S634" s="251"/>
      <c r="T634" s="251"/>
      <c r="U634" s="251"/>
      <c r="V634" s="251"/>
      <c r="W634" s="251"/>
      <c r="X634" s="251"/>
      <c r="Y634" s="251"/>
      <c r="Z634" s="251"/>
      <c r="AA634" s="251"/>
      <c r="AB634" s="251"/>
      <c r="AC634" s="251"/>
      <c r="AD634" s="251"/>
      <c r="AE634" s="215">
        <f>IF(OR(AND(E634="Feb",OR(F634=2012,OR(F634=2016,OR(F634=2020,OR(F634=2024,OR(F634=2028,F634=2032)))))),AND(E634="Feb",OR(F634=2036,OR(F634=2040,F634=2044)))),29,VLOOKUP(E634,Lookup!$B$2:$C$13,2,FALSE))</f>
        <v>31</v>
      </c>
      <c r="AF634" s="528">
        <f t="shared" si="50"/>
        <v>0</v>
      </c>
      <c r="AG634" s="529"/>
      <c r="AI634" s="215">
        <f t="shared" si="53"/>
        <v>15</v>
      </c>
    </row>
    <row r="635" spans="2:35" s="212" customFormat="1" ht="12.75" hidden="1">
      <c r="B635" s="211"/>
      <c r="D635" s="216">
        <f t="shared" si="52"/>
        <v>15</v>
      </c>
      <c r="E635" s="217" t="str">
        <f>IF(E634="","",VLOOKUP(E634,Lookup!$A$2:$B$13,2,FALSE))</f>
        <v>Feb</v>
      </c>
      <c r="F635" s="218">
        <f t="shared" si="51"/>
        <v>1914</v>
      </c>
      <c r="G635" s="249"/>
      <c r="H635" s="249"/>
      <c r="I635" s="249"/>
      <c r="J635" s="249"/>
      <c r="K635" s="249"/>
      <c r="L635" s="249"/>
      <c r="M635" s="249"/>
      <c r="N635" s="249"/>
      <c r="O635" s="249"/>
      <c r="P635" s="249"/>
      <c r="Q635" s="252"/>
      <c r="R635" s="252"/>
      <c r="S635" s="252"/>
      <c r="T635" s="252"/>
      <c r="U635" s="252"/>
      <c r="V635" s="252"/>
      <c r="W635" s="252"/>
      <c r="X635" s="252"/>
      <c r="Y635" s="252"/>
      <c r="Z635" s="252"/>
      <c r="AA635" s="252"/>
      <c r="AB635" s="252"/>
      <c r="AC635" s="252"/>
      <c r="AD635" s="252"/>
      <c r="AE635" s="219">
        <f>IF(OR(AND(E635="Feb",OR(F635=2012,OR(F635=2016,OR(F635=2020,OR(F635=2024,OR(F635=2028,F635=2032)))))),AND(E635="Feb",OR(F635=2036,OR(F635=2040,F635=2044)))),29,VLOOKUP(E635,Lookup!$B$2:$C$13,2,FALSE))</f>
        <v>28</v>
      </c>
      <c r="AF635" s="495">
        <f t="shared" si="50"/>
        <v>0</v>
      </c>
      <c r="AG635" s="496"/>
      <c r="AI635" s="219">
        <f t="shared" si="53"/>
        <v>15</v>
      </c>
    </row>
    <row r="636" spans="2:35" s="212" customFormat="1" ht="12.75" hidden="1">
      <c r="B636" s="211"/>
      <c r="D636" s="216">
        <f t="shared" si="52"/>
        <v>15</v>
      </c>
      <c r="E636" s="217" t="str">
        <f>IF(E635="","",VLOOKUP(E635,Lookup!$A$2:$B$13,2,FALSE))</f>
        <v>Mar</v>
      </c>
      <c r="F636" s="218">
        <f t="shared" si="51"/>
        <v>1914</v>
      </c>
      <c r="G636" s="249"/>
      <c r="H636" s="249"/>
      <c r="I636" s="249"/>
      <c r="J636" s="249"/>
      <c r="K636" s="249"/>
      <c r="L636" s="249"/>
      <c r="M636" s="249"/>
      <c r="N636" s="249"/>
      <c r="O636" s="249"/>
      <c r="P636" s="249"/>
      <c r="Q636" s="252"/>
      <c r="R636" s="252"/>
      <c r="S636" s="252"/>
      <c r="T636" s="252"/>
      <c r="U636" s="252"/>
      <c r="V636" s="252"/>
      <c r="W636" s="252"/>
      <c r="X636" s="252"/>
      <c r="Y636" s="252"/>
      <c r="Z636" s="252"/>
      <c r="AA636" s="252"/>
      <c r="AB636" s="252"/>
      <c r="AC636" s="252"/>
      <c r="AD636" s="252"/>
      <c r="AE636" s="219">
        <f>IF(OR(AND(E636="Feb",OR(F636=2012,OR(F636=2016,OR(F636=2020,OR(F636=2024,OR(F636=2028,F636=2032)))))),AND(E636="Feb",OR(F636=2036,OR(F636=2040,F636=2044)))),29,VLOOKUP(E636,Lookup!$B$2:$C$13,2,FALSE))</f>
        <v>31</v>
      </c>
      <c r="AF636" s="495">
        <f t="shared" si="50"/>
        <v>0</v>
      </c>
      <c r="AG636" s="496"/>
      <c r="AI636" s="219">
        <f t="shared" si="53"/>
        <v>15</v>
      </c>
    </row>
    <row r="637" spans="2:35" s="212" customFormat="1" ht="12.75" hidden="1">
      <c r="B637" s="211"/>
      <c r="D637" s="216">
        <f t="shared" si="52"/>
        <v>15</v>
      </c>
      <c r="E637" s="217" t="str">
        <f>IF(E636="","",VLOOKUP(E636,Lookup!$A$2:$B$13,2,FALSE))</f>
        <v>Apr</v>
      </c>
      <c r="F637" s="218">
        <f t="shared" si="51"/>
        <v>1914</v>
      </c>
      <c r="G637" s="249"/>
      <c r="H637" s="249"/>
      <c r="I637" s="249"/>
      <c r="J637" s="249"/>
      <c r="K637" s="249"/>
      <c r="L637" s="249"/>
      <c r="M637" s="249"/>
      <c r="N637" s="249"/>
      <c r="O637" s="249"/>
      <c r="P637" s="249"/>
      <c r="Q637" s="252"/>
      <c r="R637" s="252"/>
      <c r="S637" s="252"/>
      <c r="T637" s="252"/>
      <c r="U637" s="252"/>
      <c r="V637" s="252"/>
      <c r="W637" s="252"/>
      <c r="X637" s="252"/>
      <c r="Y637" s="252"/>
      <c r="Z637" s="252"/>
      <c r="AA637" s="252"/>
      <c r="AB637" s="252"/>
      <c r="AC637" s="252"/>
      <c r="AD637" s="252"/>
      <c r="AE637" s="219">
        <f>IF(OR(AND(E637="Feb",OR(F637=2012,OR(F637=2016,OR(F637=2020,OR(F637=2024,OR(F637=2028,F637=2032)))))),AND(E637="Feb",OR(F637=2036,OR(F637=2040,F637=2044)))),29,VLOOKUP(E637,Lookup!$B$2:$C$13,2,FALSE))</f>
        <v>30</v>
      </c>
      <c r="AF637" s="495">
        <f t="shared" si="50"/>
        <v>0</v>
      </c>
      <c r="AG637" s="496"/>
      <c r="AI637" s="219">
        <f t="shared" si="53"/>
        <v>15</v>
      </c>
    </row>
    <row r="638" spans="2:35" s="212" customFormat="1" ht="12.75" hidden="1">
      <c r="B638" s="211"/>
      <c r="D638" s="216">
        <f t="shared" si="52"/>
        <v>15</v>
      </c>
      <c r="E638" s="217" t="str">
        <f>IF(E637="","",VLOOKUP(E637,Lookup!$A$2:$B$13,2,FALSE))</f>
        <v>May</v>
      </c>
      <c r="F638" s="218">
        <f t="shared" si="51"/>
        <v>1914</v>
      </c>
      <c r="G638" s="249"/>
      <c r="H638" s="249"/>
      <c r="I638" s="249"/>
      <c r="J638" s="249"/>
      <c r="K638" s="249"/>
      <c r="L638" s="249"/>
      <c r="M638" s="249"/>
      <c r="N638" s="249"/>
      <c r="O638" s="249"/>
      <c r="P638" s="249"/>
      <c r="Q638" s="252"/>
      <c r="R638" s="252"/>
      <c r="S638" s="252"/>
      <c r="T638" s="252"/>
      <c r="U638" s="252"/>
      <c r="V638" s="252"/>
      <c r="W638" s="252"/>
      <c r="X638" s="252"/>
      <c r="Y638" s="252"/>
      <c r="Z638" s="252"/>
      <c r="AA638" s="252"/>
      <c r="AB638" s="252"/>
      <c r="AC638" s="252"/>
      <c r="AD638" s="252"/>
      <c r="AE638" s="219">
        <f>IF(OR(AND(E638="Feb",OR(F638=2012,OR(F638=2016,OR(F638=2020,OR(F638=2024,OR(F638=2028,F638=2032)))))),AND(E638="Feb",OR(F638=2036,OR(F638=2040,F638=2044)))),29,VLOOKUP(E638,Lookup!$B$2:$C$13,2,FALSE))</f>
        <v>31</v>
      </c>
      <c r="AF638" s="495">
        <f t="shared" si="50"/>
        <v>0</v>
      </c>
      <c r="AG638" s="496"/>
      <c r="AI638" s="219">
        <f t="shared" si="53"/>
        <v>15</v>
      </c>
    </row>
    <row r="639" spans="2:35" s="212" customFormat="1" ht="12.75" hidden="1">
      <c r="B639" s="211"/>
      <c r="D639" s="216">
        <f t="shared" si="52"/>
        <v>15</v>
      </c>
      <c r="E639" s="217" t="str">
        <f>IF(E638="","",VLOOKUP(E638,Lookup!$A$2:$B$13,2,FALSE))</f>
        <v>Jun</v>
      </c>
      <c r="F639" s="218">
        <f t="shared" si="51"/>
        <v>1914</v>
      </c>
      <c r="G639" s="249"/>
      <c r="H639" s="249"/>
      <c r="I639" s="249"/>
      <c r="J639" s="249"/>
      <c r="K639" s="249"/>
      <c r="L639" s="249"/>
      <c r="M639" s="249"/>
      <c r="N639" s="249"/>
      <c r="O639" s="249"/>
      <c r="P639" s="249"/>
      <c r="Q639" s="252"/>
      <c r="R639" s="252"/>
      <c r="S639" s="252"/>
      <c r="T639" s="252"/>
      <c r="U639" s="252"/>
      <c r="V639" s="252"/>
      <c r="W639" s="252"/>
      <c r="X639" s="252"/>
      <c r="Y639" s="252"/>
      <c r="Z639" s="252"/>
      <c r="AA639" s="252"/>
      <c r="AB639" s="252"/>
      <c r="AC639" s="252"/>
      <c r="AD639" s="252"/>
      <c r="AE639" s="219">
        <f>IF(OR(AND(E639="Feb",OR(F639=2012,OR(F639=2016,OR(F639=2020,OR(F639=2024,OR(F639=2028,F639=2032)))))),AND(E639="Feb",OR(F639=2036,OR(F639=2040,F639=2044)))),29,VLOOKUP(E639,Lookup!$B$2:$C$13,2,FALSE))</f>
        <v>30</v>
      </c>
      <c r="AF639" s="495">
        <f t="shared" si="50"/>
        <v>0</v>
      </c>
      <c r="AG639" s="496"/>
      <c r="AI639" s="219">
        <f t="shared" si="53"/>
        <v>15</v>
      </c>
    </row>
    <row r="640" spans="2:35" s="212" customFormat="1" ht="12.75" hidden="1">
      <c r="B640" s="211"/>
      <c r="D640" s="216">
        <f t="shared" si="52"/>
        <v>15</v>
      </c>
      <c r="E640" s="217" t="str">
        <f>IF(E639="","",VLOOKUP(E639,Lookup!$A$2:$B$13,2,FALSE))</f>
        <v>Jul</v>
      </c>
      <c r="F640" s="218">
        <f t="shared" si="51"/>
        <v>1914</v>
      </c>
      <c r="G640" s="249"/>
      <c r="H640" s="249"/>
      <c r="I640" s="249"/>
      <c r="J640" s="249"/>
      <c r="K640" s="249"/>
      <c r="L640" s="249"/>
      <c r="M640" s="249"/>
      <c r="N640" s="249"/>
      <c r="O640" s="249"/>
      <c r="P640" s="249"/>
      <c r="Q640" s="252"/>
      <c r="R640" s="252"/>
      <c r="S640" s="252"/>
      <c r="T640" s="252"/>
      <c r="U640" s="252"/>
      <c r="V640" s="252"/>
      <c r="W640" s="252"/>
      <c r="X640" s="252"/>
      <c r="Y640" s="252"/>
      <c r="Z640" s="252"/>
      <c r="AA640" s="252"/>
      <c r="AB640" s="252"/>
      <c r="AC640" s="252"/>
      <c r="AD640" s="252"/>
      <c r="AE640" s="219">
        <f>IF(OR(AND(E640="Feb",OR(F640=2012,OR(F640=2016,OR(F640=2020,OR(F640=2024,OR(F640=2028,F640=2032)))))),AND(E640="Feb",OR(F640=2036,OR(F640=2040,F640=2044)))),29,VLOOKUP(E640,Lookup!$B$2:$C$13,2,FALSE))</f>
        <v>31</v>
      </c>
      <c r="AF640" s="495">
        <f t="shared" si="50"/>
        <v>0</v>
      </c>
      <c r="AG640" s="496"/>
      <c r="AI640" s="219">
        <f t="shared" si="53"/>
        <v>15</v>
      </c>
    </row>
    <row r="641" spans="2:35" s="212" customFormat="1" ht="12.75" hidden="1">
      <c r="B641" s="211"/>
      <c r="D641" s="216">
        <f t="shared" si="52"/>
        <v>15</v>
      </c>
      <c r="E641" s="217" t="str">
        <f>IF(E640="","",VLOOKUP(E640,Lookup!$A$2:$B$13,2,FALSE))</f>
        <v>Aug</v>
      </c>
      <c r="F641" s="218">
        <f t="shared" si="51"/>
        <v>1914</v>
      </c>
      <c r="G641" s="249"/>
      <c r="H641" s="249"/>
      <c r="I641" s="249"/>
      <c r="J641" s="249"/>
      <c r="K641" s="249"/>
      <c r="L641" s="249"/>
      <c r="M641" s="249"/>
      <c r="N641" s="249"/>
      <c r="O641" s="249"/>
      <c r="P641" s="249"/>
      <c r="Q641" s="252"/>
      <c r="R641" s="252"/>
      <c r="S641" s="252"/>
      <c r="T641" s="252"/>
      <c r="U641" s="252"/>
      <c r="V641" s="252"/>
      <c r="W641" s="252"/>
      <c r="X641" s="252"/>
      <c r="Y641" s="252"/>
      <c r="Z641" s="252"/>
      <c r="AA641" s="252"/>
      <c r="AB641" s="252"/>
      <c r="AC641" s="252"/>
      <c r="AD641" s="252"/>
      <c r="AE641" s="219">
        <f>IF(OR(AND(E641="Feb",OR(F641=2012,OR(F641=2016,OR(F641=2020,OR(F641=2024,OR(F641=2028,F641=2032)))))),AND(E641="Feb",OR(F641=2036,OR(F641=2040,F641=2044)))),29,VLOOKUP(E641,Lookup!$B$2:$C$13,2,FALSE))</f>
        <v>31</v>
      </c>
      <c r="AF641" s="495">
        <f t="shared" si="50"/>
        <v>0</v>
      </c>
      <c r="AG641" s="496"/>
      <c r="AI641" s="219">
        <f t="shared" si="53"/>
        <v>15</v>
      </c>
    </row>
    <row r="642" spans="2:35" s="212" customFormat="1" ht="12.75" hidden="1">
      <c r="B642" s="211"/>
      <c r="D642" s="216">
        <f t="shared" si="52"/>
        <v>15</v>
      </c>
      <c r="E642" s="217" t="str">
        <f>IF(E641="","",VLOOKUP(E641,Lookup!$A$2:$B$13,2,FALSE))</f>
        <v>Sep</v>
      </c>
      <c r="F642" s="218">
        <f t="shared" si="51"/>
        <v>1914</v>
      </c>
      <c r="G642" s="249"/>
      <c r="H642" s="249"/>
      <c r="I642" s="249"/>
      <c r="J642" s="249"/>
      <c r="K642" s="249"/>
      <c r="L642" s="249"/>
      <c r="M642" s="249"/>
      <c r="N642" s="249"/>
      <c r="O642" s="249"/>
      <c r="P642" s="249"/>
      <c r="Q642" s="252"/>
      <c r="R642" s="252"/>
      <c r="S642" s="252"/>
      <c r="T642" s="252"/>
      <c r="U642" s="252"/>
      <c r="V642" s="252"/>
      <c r="W642" s="252"/>
      <c r="X642" s="252"/>
      <c r="Y642" s="252"/>
      <c r="Z642" s="252"/>
      <c r="AA642" s="252"/>
      <c r="AB642" s="252"/>
      <c r="AC642" s="252"/>
      <c r="AD642" s="252"/>
      <c r="AE642" s="219">
        <f>IF(OR(AND(E642="Feb",OR(F642=2012,OR(F642=2016,OR(F642=2020,OR(F642=2024,OR(F642=2028,F642=2032)))))),AND(E642="Feb",OR(F642=2036,OR(F642=2040,F642=2044)))),29,VLOOKUP(E642,Lookup!$B$2:$C$13,2,FALSE))</f>
        <v>30</v>
      </c>
      <c r="AF642" s="495">
        <f t="shared" si="50"/>
        <v>0</v>
      </c>
      <c r="AG642" s="496"/>
      <c r="AI642" s="219">
        <f aca="true" t="shared" si="54" ref="AI642:AI673">+D642</f>
        <v>15</v>
      </c>
    </row>
    <row r="643" spans="2:35" s="212" customFormat="1" ht="12.75" hidden="1">
      <c r="B643" s="211"/>
      <c r="D643" s="216">
        <f t="shared" si="52"/>
        <v>15</v>
      </c>
      <c r="E643" s="217" t="str">
        <f>IF(E642="","",VLOOKUP(E642,Lookup!$A$2:$B$13,2,FALSE))</f>
        <v>Oct</v>
      </c>
      <c r="F643" s="218">
        <f t="shared" si="51"/>
        <v>1914</v>
      </c>
      <c r="G643" s="249"/>
      <c r="H643" s="249"/>
      <c r="I643" s="249"/>
      <c r="J643" s="249"/>
      <c r="K643" s="249"/>
      <c r="L643" s="249"/>
      <c r="M643" s="249"/>
      <c r="N643" s="249"/>
      <c r="O643" s="249"/>
      <c r="P643" s="249"/>
      <c r="Q643" s="252"/>
      <c r="R643" s="252"/>
      <c r="S643" s="252"/>
      <c r="T643" s="252"/>
      <c r="U643" s="252"/>
      <c r="V643" s="252"/>
      <c r="W643" s="252"/>
      <c r="X643" s="252"/>
      <c r="Y643" s="252"/>
      <c r="Z643" s="252"/>
      <c r="AA643" s="252"/>
      <c r="AB643" s="252"/>
      <c r="AC643" s="252"/>
      <c r="AD643" s="252"/>
      <c r="AE643" s="219">
        <f>IF(OR(AND(E643="Feb",OR(F643=2012,OR(F643=2016,OR(F643=2020,OR(F643=2024,OR(F643=2028,F643=2032)))))),AND(E643="Feb",OR(F643=2036,OR(F643=2040,F643=2044)))),29,VLOOKUP(E643,Lookup!$B$2:$C$13,2,FALSE))</f>
        <v>31</v>
      </c>
      <c r="AF643" s="495">
        <f t="shared" si="50"/>
        <v>0</v>
      </c>
      <c r="AG643" s="496"/>
      <c r="AI643" s="219">
        <f t="shared" si="54"/>
        <v>15</v>
      </c>
    </row>
    <row r="644" spans="2:35" s="212" customFormat="1" ht="12.75" hidden="1">
      <c r="B644" s="211"/>
      <c r="D644" s="216">
        <f t="shared" si="52"/>
        <v>15</v>
      </c>
      <c r="E644" s="217" t="str">
        <f>IF(E643="","",VLOOKUP(E643,Lookup!$A$2:$B$13,2,FALSE))</f>
        <v>Nov</v>
      </c>
      <c r="F644" s="218">
        <f t="shared" si="51"/>
        <v>1914</v>
      </c>
      <c r="G644" s="249"/>
      <c r="H644" s="249"/>
      <c r="I644" s="249"/>
      <c r="J644" s="249"/>
      <c r="K644" s="249"/>
      <c r="L644" s="249"/>
      <c r="M644" s="249"/>
      <c r="N644" s="249"/>
      <c r="O644" s="249"/>
      <c r="P644" s="249"/>
      <c r="Q644" s="252"/>
      <c r="R644" s="252"/>
      <c r="S644" s="252"/>
      <c r="T644" s="252"/>
      <c r="U644" s="252"/>
      <c r="V644" s="252"/>
      <c r="W644" s="252"/>
      <c r="X644" s="252"/>
      <c r="Y644" s="252"/>
      <c r="Z644" s="252"/>
      <c r="AA644" s="252"/>
      <c r="AB644" s="252"/>
      <c r="AC644" s="252"/>
      <c r="AD644" s="252"/>
      <c r="AE644" s="219">
        <f>IF(OR(AND(E644="Feb",OR(F644=2012,OR(F644=2016,OR(F644=2020,OR(F644=2024,OR(F644=2028,F644=2032)))))),AND(E644="Feb",OR(F644=2036,OR(F644=2040,F644=2044)))),29,VLOOKUP(E644,Lookup!$B$2:$C$13,2,FALSE))</f>
        <v>30</v>
      </c>
      <c r="AF644" s="495">
        <f t="shared" si="50"/>
        <v>0</v>
      </c>
      <c r="AG644" s="496"/>
      <c r="AI644" s="219">
        <f t="shared" si="54"/>
        <v>15</v>
      </c>
    </row>
    <row r="645" spans="2:35" s="212" customFormat="1" ht="13.5" hidden="1" thickBot="1">
      <c r="B645" s="211"/>
      <c r="D645" s="220">
        <f t="shared" si="52"/>
        <v>15</v>
      </c>
      <c r="E645" s="221" t="str">
        <f>IF(E644="","",VLOOKUP(E644,Lookup!$A$2:$B$13,2,FALSE))</f>
        <v>Dec</v>
      </c>
      <c r="F645" s="222">
        <f t="shared" si="51"/>
        <v>1914</v>
      </c>
      <c r="G645" s="250"/>
      <c r="H645" s="250"/>
      <c r="I645" s="250"/>
      <c r="J645" s="250"/>
      <c r="K645" s="250"/>
      <c r="L645" s="250"/>
      <c r="M645" s="250"/>
      <c r="N645" s="250"/>
      <c r="O645" s="250"/>
      <c r="P645" s="250"/>
      <c r="Q645" s="253"/>
      <c r="R645" s="253"/>
      <c r="S645" s="253"/>
      <c r="T645" s="253"/>
      <c r="U645" s="253"/>
      <c r="V645" s="253"/>
      <c r="W645" s="253"/>
      <c r="X645" s="253"/>
      <c r="Y645" s="253"/>
      <c r="Z645" s="253"/>
      <c r="AA645" s="253"/>
      <c r="AB645" s="253"/>
      <c r="AC645" s="253"/>
      <c r="AD645" s="253"/>
      <c r="AE645" s="223">
        <f>IF(OR(AND(E645="Feb",OR(F645=2012,OR(F645=2016,OR(F645=2020,OR(F645=2024,OR(F645=2028,F645=2032)))))),AND(E645="Feb",OR(F645=2036,OR(F645=2040,F645=2044)))),29,VLOOKUP(E645,Lookup!$B$2:$C$13,2,FALSE))</f>
        <v>31</v>
      </c>
      <c r="AF645" s="522">
        <f t="shared" si="50"/>
        <v>0</v>
      </c>
      <c r="AG645" s="523"/>
      <c r="AI645" s="223">
        <f t="shared" si="54"/>
        <v>15</v>
      </c>
    </row>
    <row r="646" spans="2:35" s="212" customFormat="1" ht="12.75" hidden="1">
      <c r="B646" s="211"/>
      <c r="D646" s="224">
        <f t="shared" si="52"/>
        <v>16</v>
      </c>
      <c r="E646" s="225" t="str">
        <f>IF(E645="","",VLOOKUP(E645,Lookup!$A$2:$B$13,2,FALSE))</f>
        <v>Jan</v>
      </c>
      <c r="F646" s="226">
        <f t="shared" si="51"/>
        <v>1915</v>
      </c>
      <c r="G646" s="254"/>
      <c r="H646" s="254"/>
      <c r="I646" s="254"/>
      <c r="J646" s="254"/>
      <c r="K646" s="254"/>
      <c r="L646" s="254"/>
      <c r="M646" s="254"/>
      <c r="N646" s="254"/>
      <c r="O646" s="254"/>
      <c r="P646" s="254"/>
      <c r="Q646" s="255"/>
      <c r="R646" s="255"/>
      <c r="S646" s="255"/>
      <c r="T646" s="255"/>
      <c r="U646" s="255"/>
      <c r="V646" s="255"/>
      <c r="W646" s="255"/>
      <c r="X646" s="255"/>
      <c r="Y646" s="255"/>
      <c r="Z646" s="255"/>
      <c r="AA646" s="255"/>
      <c r="AB646" s="255"/>
      <c r="AC646" s="255"/>
      <c r="AD646" s="255"/>
      <c r="AE646" s="227">
        <f>IF(OR(AND(E646="Feb",OR(F646=2012,OR(F646=2016,OR(F646=2020,OR(F646=2024,OR(F646=2028,F646=2032)))))),AND(E646="Feb",OR(F646=2036,OR(F646=2040,F646=2044)))),29,VLOOKUP(E646,Lookup!$B$2:$C$13,2,FALSE))</f>
        <v>31</v>
      </c>
      <c r="AF646" s="502">
        <f t="shared" si="50"/>
        <v>0</v>
      </c>
      <c r="AG646" s="503"/>
      <c r="AI646" s="227">
        <f t="shared" si="54"/>
        <v>16</v>
      </c>
    </row>
    <row r="647" spans="2:35" s="212" customFormat="1" ht="12.75" hidden="1">
      <c r="B647" s="211"/>
      <c r="D647" s="228">
        <f t="shared" si="52"/>
        <v>16</v>
      </c>
      <c r="E647" s="217" t="str">
        <f>IF(E646="","",VLOOKUP(E646,Lookup!$A$2:$B$13,2,FALSE))</f>
        <v>Feb</v>
      </c>
      <c r="F647" s="218">
        <f t="shared" si="51"/>
        <v>1915</v>
      </c>
      <c r="G647" s="249"/>
      <c r="H647" s="249"/>
      <c r="I647" s="249"/>
      <c r="J647" s="249"/>
      <c r="K647" s="249"/>
      <c r="L647" s="249"/>
      <c r="M647" s="249"/>
      <c r="N647" s="249"/>
      <c r="O647" s="249"/>
      <c r="P647" s="249"/>
      <c r="Q647" s="252"/>
      <c r="R647" s="252"/>
      <c r="S647" s="252"/>
      <c r="T647" s="252"/>
      <c r="U647" s="252"/>
      <c r="V647" s="252"/>
      <c r="W647" s="252"/>
      <c r="X647" s="252"/>
      <c r="Y647" s="252"/>
      <c r="Z647" s="252"/>
      <c r="AA647" s="252"/>
      <c r="AB647" s="252"/>
      <c r="AC647" s="252"/>
      <c r="AD647" s="252"/>
      <c r="AE647" s="229">
        <f>IF(OR(AND(E647="Feb",OR(F647=2012,OR(F647=2016,OR(F647=2020,OR(F647=2024,OR(F647=2028,F647=2032)))))),AND(E647="Feb",OR(F647=2036,OR(F647=2040,F647=2044)))),29,VLOOKUP(E647,Lookup!$B$2:$C$13,2,FALSE))</f>
        <v>28</v>
      </c>
      <c r="AF647" s="495">
        <f t="shared" si="50"/>
        <v>0</v>
      </c>
      <c r="AG647" s="496"/>
      <c r="AI647" s="229">
        <f t="shared" si="54"/>
        <v>16</v>
      </c>
    </row>
    <row r="648" spans="2:35" s="212" customFormat="1" ht="12.75" hidden="1">
      <c r="B648" s="211"/>
      <c r="D648" s="228">
        <f t="shared" si="52"/>
        <v>16</v>
      </c>
      <c r="E648" s="217" t="str">
        <f>IF(E647="","",VLOOKUP(E647,Lookup!$A$2:$B$13,2,FALSE))</f>
        <v>Mar</v>
      </c>
      <c r="F648" s="218">
        <f t="shared" si="51"/>
        <v>1915</v>
      </c>
      <c r="G648" s="249"/>
      <c r="H648" s="249"/>
      <c r="I648" s="249"/>
      <c r="J648" s="249"/>
      <c r="K648" s="249"/>
      <c r="L648" s="249"/>
      <c r="M648" s="249"/>
      <c r="N648" s="249"/>
      <c r="O648" s="249"/>
      <c r="P648" s="249"/>
      <c r="Q648" s="252"/>
      <c r="R648" s="252"/>
      <c r="S648" s="252"/>
      <c r="T648" s="252"/>
      <c r="U648" s="252"/>
      <c r="V648" s="252"/>
      <c r="W648" s="252"/>
      <c r="X648" s="252"/>
      <c r="Y648" s="252"/>
      <c r="Z648" s="252"/>
      <c r="AA648" s="252"/>
      <c r="AB648" s="252"/>
      <c r="AC648" s="252"/>
      <c r="AD648" s="252"/>
      <c r="AE648" s="229">
        <f>IF(OR(AND(E648="Feb",OR(F648=2012,OR(F648=2016,OR(F648=2020,OR(F648=2024,OR(F648=2028,F648=2032)))))),AND(E648="Feb",OR(F648=2036,OR(F648=2040,F648=2044)))),29,VLOOKUP(E648,Lookup!$B$2:$C$13,2,FALSE))</f>
        <v>31</v>
      </c>
      <c r="AF648" s="495">
        <f t="shared" si="50"/>
        <v>0</v>
      </c>
      <c r="AG648" s="496"/>
      <c r="AI648" s="229">
        <f t="shared" si="54"/>
        <v>16</v>
      </c>
    </row>
    <row r="649" spans="2:35" s="212" customFormat="1" ht="12.75" hidden="1">
      <c r="B649" s="211"/>
      <c r="D649" s="228">
        <f t="shared" si="52"/>
        <v>16</v>
      </c>
      <c r="E649" s="217" t="str">
        <f>IF(E648="","",VLOOKUP(E648,Lookup!$A$2:$B$13,2,FALSE))</f>
        <v>Apr</v>
      </c>
      <c r="F649" s="218">
        <f t="shared" si="51"/>
        <v>1915</v>
      </c>
      <c r="G649" s="249"/>
      <c r="H649" s="249"/>
      <c r="I649" s="249"/>
      <c r="J649" s="249"/>
      <c r="K649" s="249"/>
      <c r="L649" s="249"/>
      <c r="M649" s="249"/>
      <c r="N649" s="249"/>
      <c r="O649" s="249"/>
      <c r="P649" s="249"/>
      <c r="Q649" s="252"/>
      <c r="R649" s="252"/>
      <c r="S649" s="252"/>
      <c r="T649" s="252"/>
      <c r="U649" s="252"/>
      <c r="V649" s="252"/>
      <c r="W649" s="252"/>
      <c r="X649" s="252"/>
      <c r="Y649" s="252"/>
      <c r="Z649" s="252"/>
      <c r="AA649" s="252"/>
      <c r="AB649" s="252"/>
      <c r="AC649" s="252"/>
      <c r="AD649" s="252"/>
      <c r="AE649" s="229">
        <f>IF(OR(AND(E649="Feb",OR(F649=2012,OR(F649=2016,OR(F649=2020,OR(F649=2024,OR(F649=2028,F649=2032)))))),AND(E649="Feb",OR(F649=2036,OR(F649=2040,F649=2044)))),29,VLOOKUP(E649,Lookup!$B$2:$C$13,2,FALSE))</f>
        <v>30</v>
      </c>
      <c r="AF649" s="495">
        <f t="shared" si="50"/>
        <v>0</v>
      </c>
      <c r="AG649" s="496"/>
      <c r="AI649" s="229">
        <f t="shared" si="54"/>
        <v>16</v>
      </c>
    </row>
    <row r="650" spans="2:35" s="212" customFormat="1" ht="12.75" hidden="1">
      <c r="B650" s="211"/>
      <c r="D650" s="228">
        <f t="shared" si="52"/>
        <v>16</v>
      </c>
      <c r="E650" s="217" t="str">
        <f>IF(E649="","",VLOOKUP(E649,Lookup!$A$2:$B$13,2,FALSE))</f>
        <v>May</v>
      </c>
      <c r="F650" s="218">
        <f t="shared" si="51"/>
        <v>1915</v>
      </c>
      <c r="G650" s="249"/>
      <c r="H650" s="249"/>
      <c r="I650" s="249"/>
      <c r="J650" s="249"/>
      <c r="K650" s="249"/>
      <c r="L650" s="249"/>
      <c r="M650" s="249"/>
      <c r="N650" s="249"/>
      <c r="O650" s="249"/>
      <c r="P650" s="249"/>
      <c r="Q650" s="252"/>
      <c r="R650" s="252"/>
      <c r="S650" s="252"/>
      <c r="T650" s="252"/>
      <c r="U650" s="252"/>
      <c r="V650" s="252"/>
      <c r="W650" s="252"/>
      <c r="X650" s="252"/>
      <c r="Y650" s="252"/>
      <c r="Z650" s="252"/>
      <c r="AA650" s="252"/>
      <c r="AB650" s="252"/>
      <c r="AC650" s="252"/>
      <c r="AD650" s="252"/>
      <c r="AE650" s="229">
        <f>IF(OR(AND(E650="Feb",OR(F650=2012,OR(F650=2016,OR(F650=2020,OR(F650=2024,OR(F650=2028,F650=2032)))))),AND(E650="Feb",OR(F650=2036,OR(F650=2040,F650=2044)))),29,VLOOKUP(E650,Lookup!$B$2:$C$13,2,FALSE))</f>
        <v>31</v>
      </c>
      <c r="AF650" s="495">
        <f t="shared" si="50"/>
        <v>0</v>
      </c>
      <c r="AG650" s="496"/>
      <c r="AI650" s="229">
        <f t="shared" si="54"/>
        <v>16</v>
      </c>
    </row>
    <row r="651" spans="2:35" s="212" customFormat="1" ht="12.75" hidden="1">
      <c r="B651" s="211"/>
      <c r="D651" s="228">
        <f t="shared" si="52"/>
        <v>16</v>
      </c>
      <c r="E651" s="217" t="str">
        <f>IF(E650="","",VLOOKUP(E650,Lookup!$A$2:$B$13,2,FALSE))</f>
        <v>Jun</v>
      </c>
      <c r="F651" s="218">
        <f t="shared" si="51"/>
        <v>1915</v>
      </c>
      <c r="G651" s="249"/>
      <c r="H651" s="249"/>
      <c r="I651" s="249"/>
      <c r="J651" s="249"/>
      <c r="K651" s="249"/>
      <c r="L651" s="249"/>
      <c r="M651" s="249"/>
      <c r="N651" s="249"/>
      <c r="O651" s="249"/>
      <c r="P651" s="249"/>
      <c r="Q651" s="252"/>
      <c r="R651" s="252"/>
      <c r="S651" s="252"/>
      <c r="T651" s="252"/>
      <c r="U651" s="252"/>
      <c r="V651" s="252"/>
      <c r="W651" s="252"/>
      <c r="X651" s="252"/>
      <c r="Y651" s="252"/>
      <c r="Z651" s="252"/>
      <c r="AA651" s="252"/>
      <c r="AB651" s="252"/>
      <c r="AC651" s="252"/>
      <c r="AD651" s="252"/>
      <c r="AE651" s="229">
        <f>IF(OR(AND(E651="Feb",OR(F651=2012,OR(F651=2016,OR(F651=2020,OR(F651=2024,OR(F651=2028,F651=2032)))))),AND(E651="Feb",OR(F651=2036,OR(F651=2040,F651=2044)))),29,VLOOKUP(E651,Lookup!$B$2:$C$13,2,FALSE))</f>
        <v>30</v>
      </c>
      <c r="AF651" s="495">
        <f t="shared" si="50"/>
        <v>0</v>
      </c>
      <c r="AG651" s="496"/>
      <c r="AI651" s="229">
        <f t="shared" si="54"/>
        <v>16</v>
      </c>
    </row>
    <row r="652" spans="2:35" s="212" customFormat="1" ht="12.75" hidden="1">
      <c r="B652" s="211"/>
      <c r="D652" s="228">
        <f t="shared" si="52"/>
        <v>16</v>
      </c>
      <c r="E652" s="217" t="str">
        <f>IF(E651="","",VLOOKUP(E651,Lookup!$A$2:$B$13,2,FALSE))</f>
        <v>Jul</v>
      </c>
      <c r="F652" s="218">
        <f t="shared" si="51"/>
        <v>1915</v>
      </c>
      <c r="G652" s="249"/>
      <c r="H652" s="249"/>
      <c r="I652" s="249"/>
      <c r="J652" s="249"/>
      <c r="K652" s="249"/>
      <c r="L652" s="249"/>
      <c r="M652" s="249"/>
      <c r="N652" s="249"/>
      <c r="O652" s="249"/>
      <c r="P652" s="249"/>
      <c r="Q652" s="252"/>
      <c r="R652" s="252"/>
      <c r="S652" s="252"/>
      <c r="T652" s="252"/>
      <c r="U652" s="252"/>
      <c r="V652" s="252"/>
      <c r="W652" s="252"/>
      <c r="X652" s="252"/>
      <c r="Y652" s="252"/>
      <c r="Z652" s="252"/>
      <c r="AA652" s="252"/>
      <c r="AB652" s="252"/>
      <c r="AC652" s="252"/>
      <c r="AD652" s="252"/>
      <c r="AE652" s="229">
        <f>IF(OR(AND(E652="Feb",OR(F652=2012,OR(F652=2016,OR(F652=2020,OR(F652=2024,OR(F652=2028,F652=2032)))))),AND(E652="Feb",OR(F652=2036,OR(F652=2040,F652=2044)))),29,VLOOKUP(E652,Lookup!$B$2:$C$13,2,FALSE))</f>
        <v>31</v>
      </c>
      <c r="AF652" s="495">
        <f t="shared" si="50"/>
        <v>0</v>
      </c>
      <c r="AG652" s="496"/>
      <c r="AI652" s="229">
        <f t="shared" si="54"/>
        <v>16</v>
      </c>
    </row>
    <row r="653" spans="2:35" s="212" customFormat="1" ht="12.75" hidden="1">
      <c r="B653" s="211"/>
      <c r="D653" s="228">
        <f t="shared" si="52"/>
        <v>16</v>
      </c>
      <c r="E653" s="217" t="str">
        <f>IF(E652="","",VLOOKUP(E652,Lookup!$A$2:$B$13,2,FALSE))</f>
        <v>Aug</v>
      </c>
      <c r="F653" s="218">
        <f t="shared" si="51"/>
        <v>1915</v>
      </c>
      <c r="G653" s="249"/>
      <c r="H653" s="249"/>
      <c r="I653" s="249"/>
      <c r="J653" s="249"/>
      <c r="K653" s="249"/>
      <c r="L653" s="249"/>
      <c r="M653" s="249"/>
      <c r="N653" s="249"/>
      <c r="O653" s="249"/>
      <c r="P653" s="249"/>
      <c r="Q653" s="252"/>
      <c r="R653" s="252"/>
      <c r="S653" s="252"/>
      <c r="T653" s="252"/>
      <c r="U653" s="252"/>
      <c r="V653" s="252"/>
      <c r="W653" s="252"/>
      <c r="X653" s="252"/>
      <c r="Y653" s="252"/>
      <c r="Z653" s="252"/>
      <c r="AA653" s="252"/>
      <c r="AB653" s="252"/>
      <c r="AC653" s="252"/>
      <c r="AD653" s="252"/>
      <c r="AE653" s="229">
        <f>IF(OR(AND(E653="Feb",OR(F653=2012,OR(F653=2016,OR(F653=2020,OR(F653=2024,OR(F653=2028,F653=2032)))))),AND(E653="Feb",OR(F653=2036,OR(F653=2040,F653=2044)))),29,VLOOKUP(E653,Lookup!$B$2:$C$13,2,FALSE))</f>
        <v>31</v>
      </c>
      <c r="AF653" s="495">
        <f t="shared" si="50"/>
        <v>0</v>
      </c>
      <c r="AG653" s="496"/>
      <c r="AI653" s="229">
        <f t="shared" si="54"/>
        <v>16</v>
      </c>
    </row>
    <row r="654" spans="2:35" s="212" customFormat="1" ht="12.75" hidden="1">
      <c r="B654" s="211"/>
      <c r="D654" s="228">
        <f t="shared" si="52"/>
        <v>16</v>
      </c>
      <c r="E654" s="217" t="str">
        <f>IF(E653="","",VLOOKUP(E653,Lookup!$A$2:$B$13,2,FALSE))</f>
        <v>Sep</v>
      </c>
      <c r="F654" s="218">
        <f t="shared" si="51"/>
        <v>1915</v>
      </c>
      <c r="G654" s="249"/>
      <c r="H654" s="249"/>
      <c r="I654" s="249"/>
      <c r="J654" s="249"/>
      <c r="K654" s="249"/>
      <c r="L654" s="249"/>
      <c r="M654" s="249"/>
      <c r="N654" s="249"/>
      <c r="O654" s="249"/>
      <c r="P654" s="249"/>
      <c r="Q654" s="252"/>
      <c r="R654" s="252"/>
      <c r="S654" s="252"/>
      <c r="T654" s="252"/>
      <c r="U654" s="252"/>
      <c r="V654" s="252"/>
      <c r="W654" s="252"/>
      <c r="X654" s="252"/>
      <c r="Y654" s="252"/>
      <c r="Z654" s="252"/>
      <c r="AA654" s="252"/>
      <c r="AB654" s="252"/>
      <c r="AC654" s="252"/>
      <c r="AD654" s="252"/>
      <c r="AE654" s="229">
        <f>IF(OR(AND(E654="Feb",OR(F654=2012,OR(F654=2016,OR(F654=2020,OR(F654=2024,OR(F654=2028,F654=2032)))))),AND(E654="Feb",OR(F654=2036,OR(F654=2040,F654=2044)))),29,VLOOKUP(E654,Lookup!$B$2:$C$13,2,FALSE))</f>
        <v>30</v>
      </c>
      <c r="AF654" s="495">
        <f t="shared" si="50"/>
        <v>0</v>
      </c>
      <c r="AG654" s="496"/>
      <c r="AI654" s="229">
        <f t="shared" si="54"/>
        <v>16</v>
      </c>
    </row>
    <row r="655" spans="2:35" s="212" customFormat="1" ht="12.75" hidden="1">
      <c r="B655" s="211"/>
      <c r="D655" s="228">
        <f t="shared" si="52"/>
        <v>16</v>
      </c>
      <c r="E655" s="217" t="str">
        <f>IF(E654="","",VLOOKUP(E654,Lookup!$A$2:$B$13,2,FALSE))</f>
        <v>Oct</v>
      </c>
      <c r="F655" s="218">
        <f t="shared" si="51"/>
        <v>1915</v>
      </c>
      <c r="G655" s="249"/>
      <c r="H655" s="249"/>
      <c r="I655" s="249"/>
      <c r="J655" s="249"/>
      <c r="K655" s="249"/>
      <c r="L655" s="249"/>
      <c r="M655" s="249"/>
      <c r="N655" s="249"/>
      <c r="O655" s="249"/>
      <c r="P655" s="249"/>
      <c r="Q655" s="252"/>
      <c r="R655" s="252"/>
      <c r="S655" s="252"/>
      <c r="T655" s="252"/>
      <c r="U655" s="252"/>
      <c r="V655" s="252"/>
      <c r="W655" s="252"/>
      <c r="X655" s="252"/>
      <c r="Y655" s="252"/>
      <c r="Z655" s="252"/>
      <c r="AA655" s="252"/>
      <c r="AB655" s="252"/>
      <c r="AC655" s="252"/>
      <c r="AD655" s="252"/>
      <c r="AE655" s="229">
        <f>IF(OR(AND(E655="Feb",OR(F655=2012,OR(F655=2016,OR(F655=2020,OR(F655=2024,OR(F655=2028,F655=2032)))))),AND(E655="Feb",OR(F655=2036,OR(F655=2040,F655=2044)))),29,VLOOKUP(E655,Lookup!$B$2:$C$13,2,FALSE))</f>
        <v>31</v>
      </c>
      <c r="AF655" s="495">
        <f t="shared" si="50"/>
        <v>0</v>
      </c>
      <c r="AG655" s="496"/>
      <c r="AI655" s="229">
        <f t="shared" si="54"/>
        <v>16</v>
      </c>
    </row>
    <row r="656" spans="2:35" s="212" customFormat="1" ht="12.75" hidden="1">
      <c r="B656" s="211"/>
      <c r="D656" s="228">
        <f t="shared" si="52"/>
        <v>16</v>
      </c>
      <c r="E656" s="217" t="str">
        <f>IF(E655="","",VLOOKUP(E655,Lookup!$A$2:$B$13,2,FALSE))</f>
        <v>Nov</v>
      </c>
      <c r="F656" s="218">
        <f t="shared" si="51"/>
        <v>1915</v>
      </c>
      <c r="G656" s="249"/>
      <c r="H656" s="249"/>
      <c r="I656" s="249"/>
      <c r="J656" s="249"/>
      <c r="K656" s="249"/>
      <c r="L656" s="249"/>
      <c r="M656" s="249"/>
      <c r="N656" s="249"/>
      <c r="O656" s="249"/>
      <c r="P656" s="249"/>
      <c r="Q656" s="252"/>
      <c r="R656" s="252"/>
      <c r="S656" s="252"/>
      <c r="T656" s="252"/>
      <c r="U656" s="252"/>
      <c r="V656" s="252"/>
      <c r="W656" s="252"/>
      <c r="X656" s="252"/>
      <c r="Y656" s="252"/>
      <c r="Z656" s="252"/>
      <c r="AA656" s="252"/>
      <c r="AB656" s="252"/>
      <c r="AC656" s="252"/>
      <c r="AD656" s="252"/>
      <c r="AE656" s="229">
        <f>IF(OR(AND(E656="Feb",OR(F656=2012,OR(F656=2016,OR(F656=2020,OR(F656=2024,OR(F656=2028,F656=2032)))))),AND(E656="Feb",OR(F656=2036,OR(F656=2040,F656=2044)))),29,VLOOKUP(E656,Lookup!$B$2:$C$13,2,FALSE))</f>
        <v>30</v>
      </c>
      <c r="AF656" s="495">
        <f t="shared" si="50"/>
        <v>0</v>
      </c>
      <c r="AG656" s="496"/>
      <c r="AI656" s="229">
        <f t="shared" si="54"/>
        <v>16</v>
      </c>
    </row>
    <row r="657" spans="2:35" s="212" customFormat="1" ht="13.5" hidden="1" thickBot="1">
      <c r="B657" s="211"/>
      <c r="D657" s="230">
        <f t="shared" si="52"/>
        <v>16</v>
      </c>
      <c r="E657" s="231" t="str">
        <f>IF(E656="","",VLOOKUP(E656,Lookup!$A$2:$B$13,2,FALSE))</f>
        <v>Dec</v>
      </c>
      <c r="F657" s="232">
        <f t="shared" si="51"/>
        <v>1915</v>
      </c>
      <c r="G657" s="256"/>
      <c r="H657" s="256"/>
      <c r="I657" s="256"/>
      <c r="J657" s="256"/>
      <c r="K657" s="256"/>
      <c r="L657" s="256"/>
      <c r="M657" s="256"/>
      <c r="N657" s="256"/>
      <c r="O657" s="256"/>
      <c r="P657" s="256"/>
      <c r="Q657" s="257"/>
      <c r="R657" s="257"/>
      <c r="S657" s="257"/>
      <c r="T657" s="257"/>
      <c r="U657" s="257"/>
      <c r="V657" s="257"/>
      <c r="W657" s="257"/>
      <c r="X657" s="257"/>
      <c r="Y657" s="257"/>
      <c r="Z657" s="257"/>
      <c r="AA657" s="257"/>
      <c r="AB657" s="257"/>
      <c r="AC657" s="257"/>
      <c r="AD657" s="257"/>
      <c r="AE657" s="233">
        <f>IF(OR(AND(E657="Feb",OR(F657=2012,OR(F657=2016,OR(F657=2020,OR(F657=2024,OR(F657=2028,F657=2032)))))),AND(E657="Feb",OR(F657=2036,OR(F657=2040,F657=2044)))),29,VLOOKUP(E657,Lookup!$B$2:$C$13,2,FALSE))</f>
        <v>31</v>
      </c>
      <c r="AF657" s="531">
        <f t="shared" si="50"/>
        <v>0</v>
      </c>
      <c r="AG657" s="532"/>
      <c r="AI657" s="233">
        <f t="shared" si="54"/>
        <v>16</v>
      </c>
    </row>
    <row r="658" spans="2:35" s="212" customFormat="1" ht="12.75" hidden="1">
      <c r="B658" s="211"/>
      <c r="D658" s="213">
        <f t="shared" si="52"/>
        <v>17</v>
      </c>
      <c r="E658" s="234" t="str">
        <f>IF(E657="","",VLOOKUP(E657,Lookup!$A$2:$B$13,2,FALSE))</f>
        <v>Jan</v>
      </c>
      <c r="F658" s="235">
        <f t="shared" si="51"/>
        <v>1916</v>
      </c>
      <c r="G658" s="248"/>
      <c r="H658" s="248"/>
      <c r="I658" s="248"/>
      <c r="J658" s="248"/>
      <c r="K658" s="248"/>
      <c r="L658" s="248"/>
      <c r="M658" s="248"/>
      <c r="N658" s="248"/>
      <c r="O658" s="248"/>
      <c r="P658" s="248"/>
      <c r="Q658" s="251"/>
      <c r="R658" s="251"/>
      <c r="S658" s="251"/>
      <c r="T658" s="251"/>
      <c r="U658" s="251"/>
      <c r="V658" s="251"/>
      <c r="W658" s="251"/>
      <c r="X658" s="251"/>
      <c r="Y658" s="251"/>
      <c r="Z658" s="251"/>
      <c r="AA658" s="251"/>
      <c r="AB658" s="251"/>
      <c r="AC658" s="251"/>
      <c r="AD658" s="251"/>
      <c r="AE658" s="215">
        <f>IF(OR(AND(E658="Feb",OR(F658=2012,OR(F658=2016,OR(F658=2020,OR(F658=2024,OR(F658=2028,F658=2032)))))),AND(E658="Feb",OR(F658=2036,OR(F658=2040,F658=2044)))),29,VLOOKUP(E658,Lookup!$B$2:$C$13,2,FALSE))</f>
        <v>31</v>
      </c>
      <c r="AF658" s="528">
        <f aca="true" t="shared" si="55" ref="AF658:AF721">SUM(G658:AD658)*AE658</f>
        <v>0</v>
      </c>
      <c r="AG658" s="529"/>
      <c r="AI658" s="215">
        <f t="shared" si="54"/>
        <v>17</v>
      </c>
    </row>
    <row r="659" spans="2:35" s="212" customFormat="1" ht="12.75" hidden="1">
      <c r="B659" s="211"/>
      <c r="D659" s="216">
        <f t="shared" si="52"/>
        <v>17</v>
      </c>
      <c r="E659" s="217" t="str">
        <f>IF(E658="","",VLOOKUP(E658,Lookup!$A$2:$B$13,2,FALSE))</f>
        <v>Feb</v>
      </c>
      <c r="F659" s="218">
        <f aca="true" t="shared" si="56" ref="F659:F722">IF(E658=0,"",IF(E658="Dec",F658+1,F658))</f>
        <v>1916</v>
      </c>
      <c r="G659" s="249"/>
      <c r="H659" s="249"/>
      <c r="I659" s="249"/>
      <c r="J659" s="249"/>
      <c r="K659" s="249"/>
      <c r="L659" s="249"/>
      <c r="M659" s="249"/>
      <c r="N659" s="249"/>
      <c r="O659" s="249"/>
      <c r="P659" s="249"/>
      <c r="Q659" s="252"/>
      <c r="R659" s="252"/>
      <c r="S659" s="252"/>
      <c r="T659" s="252"/>
      <c r="U659" s="252"/>
      <c r="V659" s="252"/>
      <c r="W659" s="252"/>
      <c r="X659" s="252"/>
      <c r="Y659" s="252"/>
      <c r="Z659" s="252"/>
      <c r="AA659" s="252"/>
      <c r="AB659" s="252"/>
      <c r="AC659" s="252"/>
      <c r="AD659" s="252"/>
      <c r="AE659" s="219">
        <f>IF(OR(AND(E659="Feb",OR(F659=2012,OR(F659=2016,OR(F659=2020,OR(F659=2024,OR(F659=2028,F659=2032)))))),AND(E659="Feb",OR(F659=2036,OR(F659=2040,F659=2044)))),29,VLOOKUP(E659,Lookup!$B$2:$C$13,2,FALSE))</f>
        <v>28</v>
      </c>
      <c r="AF659" s="495">
        <f t="shared" si="55"/>
        <v>0</v>
      </c>
      <c r="AG659" s="496"/>
      <c r="AI659" s="219">
        <f t="shared" si="54"/>
        <v>17</v>
      </c>
    </row>
    <row r="660" spans="2:35" s="212" customFormat="1" ht="12.75" hidden="1">
      <c r="B660" s="211"/>
      <c r="D660" s="216">
        <f t="shared" si="52"/>
        <v>17</v>
      </c>
      <c r="E660" s="217" t="str">
        <f>IF(E659="","",VLOOKUP(E659,Lookup!$A$2:$B$13,2,FALSE))</f>
        <v>Mar</v>
      </c>
      <c r="F660" s="218">
        <f t="shared" si="56"/>
        <v>1916</v>
      </c>
      <c r="G660" s="249"/>
      <c r="H660" s="249"/>
      <c r="I660" s="249"/>
      <c r="J660" s="249"/>
      <c r="K660" s="249"/>
      <c r="L660" s="249"/>
      <c r="M660" s="249"/>
      <c r="N660" s="249"/>
      <c r="O660" s="249"/>
      <c r="P660" s="249"/>
      <c r="Q660" s="252"/>
      <c r="R660" s="252"/>
      <c r="S660" s="252"/>
      <c r="T660" s="252"/>
      <c r="U660" s="252"/>
      <c r="V660" s="252"/>
      <c r="W660" s="252"/>
      <c r="X660" s="252"/>
      <c r="Y660" s="252"/>
      <c r="Z660" s="252"/>
      <c r="AA660" s="252"/>
      <c r="AB660" s="252"/>
      <c r="AC660" s="252"/>
      <c r="AD660" s="252"/>
      <c r="AE660" s="219">
        <f>IF(OR(AND(E660="Feb",OR(F660=2012,OR(F660=2016,OR(F660=2020,OR(F660=2024,OR(F660=2028,F660=2032)))))),AND(E660="Feb",OR(F660=2036,OR(F660=2040,F660=2044)))),29,VLOOKUP(E660,Lookup!$B$2:$C$13,2,FALSE))</f>
        <v>31</v>
      </c>
      <c r="AF660" s="495">
        <f t="shared" si="55"/>
        <v>0</v>
      </c>
      <c r="AG660" s="496"/>
      <c r="AI660" s="219">
        <f t="shared" si="54"/>
        <v>17</v>
      </c>
    </row>
    <row r="661" spans="2:35" s="212" customFormat="1" ht="12.75" hidden="1">
      <c r="B661" s="211"/>
      <c r="D661" s="216">
        <f t="shared" si="52"/>
        <v>17</v>
      </c>
      <c r="E661" s="217" t="str">
        <f>IF(E660="","",VLOOKUP(E660,Lookup!$A$2:$B$13,2,FALSE))</f>
        <v>Apr</v>
      </c>
      <c r="F661" s="218">
        <f t="shared" si="56"/>
        <v>1916</v>
      </c>
      <c r="G661" s="249"/>
      <c r="H661" s="249"/>
      <c r="I661" s="249"/>
      <c r="J661" s="249"/>
      <c r="K661" s="249"/>
      <c r="L661" s="249"/>
      <c r="M661" s="249"/>
      <c r="N661" s="249"/>
      <c r="O661" s="249"/>
      <c r="P661" s="249"/>
      <c r="Q661" s="252"/>
      <c r="R661" s="252"/>
      <c r="S661" s="252"/>
      <c r="T661" s="252"/>
      <c r="U661" s="252"/>
      <c r="V661" s="252"/>
      <c r="W661" s="252"/>
      <c r="X661" s="252"/>
      <c r="Y661" s="252"/>
      <c r="Z661" s="252"/>
      <c r="AA661" s="252"/>
      <c r="AB661" s="252"/>
      <c r="AC661" s="252"/>
      <c r="AD661" s="252"/>
      <c r="AE661" s="219">
        <f>IF(OR(AND(E661="Feb",OR(F661=2012,OR(F661=2016,OR(F661=2020,OR(F661=2024,OR(F661=2028,F661=2032)))))),AND(E661="Feb",OR(F661=2036,OR(F661=2040,F661=2044)))),29,VLOOKUP(E661,Lookup!$B$2:$C$13,2,FALSE))</f>
        <v>30</v>
      </c>
      <c r="AF661" s="495">
        <f t="shared" si="55"/>
        <v>0</v>
      </c>
      <c r="AG661" s="496"/>
      <c r="AI661" s="219">
        <f t="shared" si="54"/>
        <v>17</v>
      </c>
    </row>
    <row r="662" spans="2:35" s="212" customFormat="1" ht="12.75" hidden="1">
      <c r="B662" s="211"/>
      <c r="D662" s="216">
        <f t="shared" si="52"/>
        <v>17</v>
      </c>
      <c r="E662" s="217" t="str">
        <f>IF(E661="","",VLOOKUP(E661,Lookup!$A$2:$B$13,2,FALSE))</f>
        <v>May</v>
      </c>
      <c r="F662" s="218">
        <f t="shared" si="56"/>
        <v>1916</v>
      </c>
      <c r="G662" s="249"/>
      <c r="H662" s="249"/>
      <c r="I662" s="249"/>
      <c r="J662" s="249"/>
      <c r="K662" s="249"/>
      <c r="L662" s="249"/>
      <c r="M662" s="249"/>
      <c r="N662" s="249"/>
      <c r="O662" s="249"/>
      <c r="P662" s="249"/>
      <c r="Q662" s="252"/>
      <c r="R662" s="252"/>
      <c r="S662" s="252"/>
      <c r="T662" s="252"/>
      <c r="U662" s="252"/>
      <c r="V662" s="252"/>
      <c r="W662" s="252"/>
      <c r="X662" s="252"/>
      <c r="Y662" s="252"/>
      <c r="Z662" s="252"/>
      <c r="AA662" s="252"/>
      <c r="AB662" s="252"/>
      <c r="AC662" s="252"/>
      <c r="AD662" s="252"/>
      <c r="AE662" s="219">
        <f>IF(OR(AND(E662="Feb",OR(F662=2012,OR(F662=2016,OR(F662=2020,OR(F662=2024,OR(F662=2028,F662=2032)))))),AND(E662="Feb",OR(F662=2036,OR(F662=2040,F662=2044)))),29,VLOOKUP(E662,Lookup!$B$2:$C$13,2,FALSE))</f>
        <v>31</v>
      </c>
      <c r="AF662" s="495">
        <f t="shared" si="55"/>
        <v>0</v>
      </c>
      <c r="AG662" s="496"/>
      <c r="AI662" s="219">
        <f t="shared" si="54"/>
        <v>17</v>
      </c>
    </row>
    <row r="663" spans="2:35" s="212" customFormat="1" ht="12.75" hidden="1">
      <c r="B663" s="211"/>
      <c r="D663" s="216">
        <f t="shared" si="52"/>
        <v>17</v>
      </c>
      <c r="E663" s="217" t="str">
        <f>IF(E662="","",VLOOKUP(E662,Lookup!$A$2:$B$13,2,FALSE))</f>
        <v>Jun</v>
      </c>
      <c r="F663" s="218">
        <f t="shared" si="56"/>
        <v>1916</v>
      </c>
      <c r="G663" s="249"/>
      <c r="H663" s="249"/>
      <c r="I663" s="249"/>
      <c r="J663" s="249"/>
      <c r="K663" s="249"/>
      <c r="L663" s="249"/>
      <c r="M663" s="249"/>
      <c r="N663" s="249"/>
      <c r="O663" s="249"/>
      <c r="P663" s="249"/>
      <c r="Q663" s="252"/>
      <c r="R663" s="252"/>
      <c r="S663" s="252"/>
      <c r="T663" s="252"/>
      <c r="U663" s="252"/>
      <c r="V663" s="252"/>
      <c r="W663" s="252"/>
      <c r="X663" s="252"/>
      <c r="Y663" s="252"/>
      <c r="Z663" s="252"/>
      <c r="AA663" s="252"/>
      <c r="AB663" s="252"/>
      <c r="AC663" s="252"/>
      <c r="AD663" s="252"/>
      <c r="AE663" s="219">
        <f>IF(OR(AND(E663="Feb",OR(F663=2012,OR(F663=2016,OR(F663=2020,OR(F663=2024,OR(F663=2028,F663=2032)))))),AND(E663="Feb",OR(F663=2036,OR(F663=2040,F663=2044)))),29,VLOOKUP(E663,Lookup!$B$2:$C$13,2,FALSE))</f>
        <v>30</v>
      </c>
      <c r="AF663" s="495">
        <f t="shared" si="55"/>
        <v>0</v>
      </c>
      <c r="AG663" s="496"/>
      <c r="AI663" s="219">
        <f t="shared" si="54"/>
        <v>17</v>
      </c>
    </row>
    <row r="664" spans="2:35" s="212" customFormat="1" ht="12.75" hidden="1">
      <c r="B664" s="211"/>
      <c r="D664" s="216">
        <f t="shared" si="52"/>
        <v>17</v>
      </c>
      <c r="E664" s="217" t="str">
        <f>IF(E663="","",VLOOKUP(E663,Lookup!$A$2:$B$13,2,FALSE))</f>
        <v>Jul</v>
      </c>
      <c r="F664" s="218">
        <f t="shared" si="56"/>
        <v>1916</v>
      </c>
      <c r="G664" s="249"/>
      <c r="H664" s="249"/>
      <c r="I664" s="249"/>
      <c r="J664" s="249"/>
      <c r="K664" s="249"/>
      <c r="L664" s="249"/>
      <c r="M664" s="249"/>
      <c r="N664" s="249"/>
      <c r="O664" s="249"/>
      <c r="P664" s="249"/>
      <c r="Q664" s="252"/>
      <c r="R664" s="252"/>
      <c r="S664" s="252"/>
      <c r="T664" s="252"/>
      <c r="U664" s="252"/>
      <c r="V664" s="252"/>
      <c r="W664" s="252"/>
      <c r="X664" s="252"/>
      <c r="Y664" s="252"/>
      <c r="Z664" s="252"/>
      <c r="AA664" s="252"/>
      <c r="AB664" s="252"/>
      <c r="AC664" s="252"/>
      <c r="AD664" s="252"/>
      <c r="AE664" s="219">
        <f>IF(OR(AND(E664="Feb",OR(F664=2012,OR(F664=2016,OR(F664=2020,OR(F664=2024,OR(F664=2028,F664=2032)))))),AND(E664="Feb",OR(F664=2036,OR(F664=2040,F664=2044)))),29,VLOOKUP(E664,Lookup!$B$2:$C$13,2,FALSE))</f>
        <v>31</v>
      </c>
      <c r="AF664" s="495">
        <f t="shared" si="55"/>
        <v>0</v>
      </c>
      <c r="AG664" s="496"/>
      <c r="AI664" s="219">
        <f t="shared" si="54"/>
        <v>17</v>
      </c>
    </row>
    <row r="665" spans="2:35" s="212" customFormat="1" ht="12.75" hidden="1">
      <c r="B665" s="211"/>
      <c r="D665" s="216">
        <f t="shared" si="52"/>
        <v>17</v>
      </c>
      <c r="E665" s="217" t="str">
        <f>IF(E664="","",VLOOKUP(E664,Lookup!$A$2:$B$13,2,FALSE))</f>
        <v>Aug</v>
      </c>
      <c r="F665" s="218">
        <f t="shared" si="56"/>
        <v>1916</v>
      </c>
      <c r="G665" s="249"/>
      <c r="H665" s="249"/>
      <c r="I665" s="249"/>
      <c r="J665" s="249"/>
      <c r="K665" s="249"/>
      <c r="L665" s="249"/>
      <c r="M665" s="249"/>
      <c r="N665" s="249"/>
      <c r="O665" s="249"/>
      <c r="P665" s="249"/>
      <c r="Q665" s="252"/>
      <c r="R665" s="252"/>
      <c r="S665" s="252"/>
      <c r="T665" s="252"/>
      <c r="U665" s="252"/>
      <c r="V665" s="252"/>
      <c r="W665" s="252"/>
      <c r="X665" s="252"/>
      <c r="Y665" s="252"/>
      <c r="Z665" s="252"/>
      <c r="AA665" s="252"/>
      <c r="AB665" s="252"/>
      <c r="AC665" s="252"/>
      <c r="AD665" s="252"/>
      <c r="AE665" s="219">
        <f>IF(OR(AND(E665="Feb",OR(F665=2012,OR(F665=2016,OR(F665=2020,OR(F665=2024,OR(F665=2028,F665=2032)))))),AND(E665="Feb",OR(F665=2036,OR(F665=2040,F665=2044)))),29,VLOOKUP(E665,Lookup!$B$2:$C$13,2,FALSE))</f>
        <v>31</v>
      </c>
      <c r="AF665" s="495">
        <f t="shared" si="55"/>
        <v>0</v>
      </c>
      <c r="AG665" s="496"/>
      <c r="AI665" s="219">
        <f t="shared" si="54"/>
        <v>17</v>
      </c>
    </row>
    <row r="666" spans="2:35" s="212" customFormat="1" ht="12.75" hidden="1">
      <c r="B666" s="211"/>
      <c r="D666" s="216">
        <f t="shared" si="52"/>
        <v>17</v>
      </c>
      <c r="E666" s="217" t="str">
        <f>IF(E665="","",VLOOKUP(E665,Lookup!$A$2:$B$13,2,FALSE))</f>
        <v>Sep</v>
      </c>
      <c r="F666" s="218">
        <f t="shared" si="56"/>
        <v>1916</v>
      </c>
      <c r="G666" s="249"/>
      <c r="H666" s="249"/>
      <c r="I666" s="249"/>
      <c r="J666" s="249"/>
      <c r="K666" s="249"/>
      <c r="L666" s="249"/>
      <c r="M666" s="249"/>
      <c r="N666" s="249"/>
      <c r="O666" s="249"/>
      <c r="P666" s="249"/>
      <c r="Q666" s="252"/>
      <c r="R666" s="252"/>
      <c r="S666" s="252"/>
      <c r="T666" s="252"/>
      <c r="U666" s="252"/>
      <c r="V666" s="252"/>
      <c r="W666" s="252"/>
      <c r="X666" s="252"/>
      <c r="Y666" s="252"/>
      <c r="Z666" s="252"/>
      <c r="AA666" s="252"/>
      <c r="AB666" s="252"/>
      <c r="AC666" s="252"/>
      <c r="AD666" s="252"/>
      <c r="AE666" s="219">
        <f>IF(OR(AND(E666="Feb",OR(F666=2012,OR(F666=2016,OR(F666=2020,OR(F666=2024,OR(F666=2028,F666=2032)))))),AND(E666="Feb",OR(F666=2036,OR(F666=2040,F666=2044)))),29,VLOOKUP(E666,Lookup!$B$2:$C$13,2,FALSE))</f>
        <v>30</v>
      </c>
      <c r="AF666" s="495">
        <f t="shared" si="55"/>
        <v>0</v>
      </c>
      <c r="AG666" s="496"/>
      <c r="AI666" s="219">
        <f t="shared" si="54"/>
        <v>17</v>
      </c>
    </row>
    <row r="667" spans="2:35" s="212" customFormat="1" ht="12.75" hidden="1">
      <c r="B667" s="211"/>
      <c r="D667" s="216">
        <f t="shared" si="52"/>
        <v>17</v>
      </c>
      <c r="E667" s="217" t="str">
        <f>IF(E666="","",VLOOKUP(E666,Lookup!$A$2:$B$13,2,FALSE))</f>
        <v>Oct</v>
      </c>
      <c r="F667" s="218">
        <f t="shared" si="56"/>
        <v>1916</v>
      </c>
      <c r="G667" s="249"/>
      <c r="H667" s="249"/>
      <c r="I667" s="249"/>
      <c r="J667" s="249"/>
      <c r="K667" s="249"/>
      <c r="L667" s="249"/>
      <c r="M667" s="249"/>
      <c r="N667" s="249"/>
      <c r="O667" s="249"/>
      <c r="P667" s="249"/>
      <c r="Q667" s="252"/>
      <c r="R667" s="252"/>
      <c r="S667" s="252"/>
      <c r="T667" s="252"/>
      <c r="U667" s="252"/>
      <c r="V667" s="252"/>
      <c r="W667" s="252"/>
      <c r="X667" s="252"/>
      <c r="Y667" s="252"/>
      <c r="Z667" s="252"/>
      <c r="AA667" s="252"/>
      <c r="AB667" s="252"/>
      <c r="AC667" s="252"/>
      <c r="AD667" s="252"/>
      <c r="AE667" s="219">
        <f>IF(OR(AND(E667="Feb",OR(F667=2012,OR(F667=2016,OR(F667=2020,OR(F667=2024,OR(F667=2028,F667=2032)))))),AND(E667="Feb",OR(F667=2036,OR(F667=2040,F667=2044)))),29,VLOOKUP(E667,Lookup!$B$2:$C$13,2,FALSE))</f>
        <v>31</v>
      </c>
      <c r="AF667" s="495">
        <f t="shared" si="55"/>
        <v>0</v>
      </c>
      <c r="AG667" s="496"/>
      <c r="AI667" s="219">
        <f t="shared" si="54"/>
        <v>17</v>
      </c>
    </row>
    <row r="668" spans="2:35" s="212" customFormat="1" ht="12.75" hidden="1">
      <c r="B668" s="211"/>
      <c r="D668" s="216">
        <f t="shared" si="52"/>
        <v>17</v>
      </c>
      <c r="E668" s="217" t="str">
        <f>IF(E667="","",VLOOKUP(E667,Lookup!$A$2:$B$13,2,FALSE))</f>
        <v>Nov</v>
      </c>
      <c r="F668" s="218">
        <f t="shared" si="56"/>
        <v>1916</v>
      </c>
      <c r="G668" s="249"/>
      <c r="H668" s="249"/>
      <c r="I668" s="249"/>
      <c r="J668" s="249"/>
      <c r="K668" s="249"/>
      <c r="L668" s="249"/>
      <c r="M668" s="249"/>
      <c r="N668" s="249"/>
      <c r="O668" s="249"/>
      <c r="P668" s="249"/>
      <c r="Q668" s="252"/>
      <c r="R668" s="252"/>
      <c r="S668" s="252"/>
      <c r="T668" s="252"/>
      <c r="U668" s="252"/>
      <c r="V668" s="252"/>
      <c r="W668" s="252"/>
      <c r="X668" s="252"/>
      <c r="Y668" s="252"/>
      <c r="Z668" s="252"/>
      <c r="AA668" s="252"/>
      <c r="AB668" s="252"/>
      <c r="AC668" s="252"/>
      <c r="AD668" s="252"/>
      <c r="AE668" s="219">
        <f>IF(OR(AND(E668="Feb",OR(F668=2012,OR(F668=2016,OR(F668=2020,OR(F668=2024,OR(F668=2028,F668=2032)))))),AND(E668="Feb",OR(F668=2036,OR(F668=2040,F668=2044)))),29,VLOOKUP(E668,Lookup!$B$2:$C$13,2,FALSE))</f>
        <v>30</v>
      </c>
      <c r="AF668" s="495">
        <f t="shared" si="55"/>
        <v>0</v>
      </c>
      <c r="AG668" s="496"/>
      <c r="AI668" s="219">
        <f t="shared" si="54"/>
        <v>17</v>
      </c>
    </row>
    <row r="669" spans="2:35" s="212" customFormat="1" ht="13.5" hidden="1" thickBot="1">
      <c r="B669" s="211"/>
      <c r="D669" s="220">
        <f t="shared" si="52"/>
        <v>17</v>
      </c>
      <c r="E669" s="221" t="str">
        <f>IF(E668="","",VLOOKUP(E668,Lookup!$A$2:$B$13,2,FALSE))</f>
        <v>Dec</v>
      </c>
      <c r="F669" s="222">
        <f t="shared" si="56"/>
        <v>1916</v>
      </c>
      <c r="G669" s="250"/>
      <c r="H669" s="250"/>
      <c r="I669" s="250"/>
      <c r="J669" s="250"/>
      <c r="K669" s="250"/>
      <c r="L669" s="250"/>
      <c r="M669" s="250"/>
      <c r="N669" s="250"/>
      <c r="O669" s="250"/>
      <c r="P669" s="250"/>
      <c r="Q669" s="253"/>
      <c r="R669" s="253"/>
      <c r="S669" s="253"/>
      <c r="T669" s="253"/>
      <c r="U669" s="253"/>
      <c r="V669" s="253"/>
      <c r="W669" s="253"/>
      <c r="X669" s="253"/>
      <c r="Y669" s="253"/>
      <c r="Z669" s="253"/>
      <c r="AA669" s="253"/>
      <c r="AB669" s="253"/>
      <c r="AC669" s="253"/>
      <c r="AD669" s="253"/>
      <c r="AE669" s="223">
        <f>IF(OR(AND(E669="Feb",OR(F669=2012,OR(F669=2016,OR(F669=2020,OR(F669=2024,OR(F669=2028,F669=2032)))))),AND(E669="Feb",OR(F669=2036,OR(F669=2040,F669=2044)))),29,VLOOKUP(E669,Lookup!$B$2:$C$13,2,FALSE))</f>
        <v>31</v>
      </c>
      <c r="AF669" s="522">
        <f t="shared" si="55"/>
        <v>0</v>
      </c>
      <c r="AG669" s="523"/>
      <c r="AI669" s="223">
        <f t="shared" si="54"/>
        <v>17</v>
      </c>
    </row>
    <row r="670" spans="2:35" s="212" customFormat="1" ht="12.75" hidden="1">
      <c r="B670" s="211"/>
      <c r="D670" s="224">
        <f t="shared" si="52"/>
        <v>18</v>
      </c>
      <c r="E670" s="225" t="str">
        <f>IF(E669="","",VLOOKUP(E669,Lookup!$A$2:$B$13,2,FALSE))</f>
        <v>Jan</v>
      </c>
      <c r="F670" s="226">
        <f t="shared" si="56"/>
        <v>1917</v>
      </c>
      <c r="G670" s="254"/>
      <c r="H670" s="254"/>
      <c r="I670" s="254"/>
      <c r="J670" s="254"/>
      <c r="K670" s="254"/>
      <c r="L670" s="254"/>
      <c r="M670" s="254"/>
      <c r="N670" s="254"/>
      <c r="O670" s="254"/>
      <c r="P670" s="254"/>
      <c r="Q670" s="255"/>
      <c r="R670" s="255"/>
      <c r="S670" s="255"/>
      <c r="T670" s="255"/>
      <c r="U670" s="255"/>
      <c r="V670" s="255"/>
      <c r="W670" s="255"/>
      <c r="X670" s="255"/>
      <c r="Y670" s="255"/>
      <c r="Z670" s="255"/>
      <c r="AA670" s="255"/>
      <c r="AB670" s="255"/>
      <c r="AC670" s="255"/>
      <c r="AD670" s="255"/>
      <c r="AE670" s="227">
        <f>IF(OR(AND(E670="Feb",OR(F670=2012,OR(F670=2016,OR(F670=2020,OR(F670=2024,OR(F670=2028,F670=2032)))))),AND(E670="Feb",OR(F670=2036,OR(F670=2040,F670=2044)))),29,VLOOKUP(E670,Lookup!$B$2:$C$13,2,FALSE))</f>
        <v>31</v>
      </c>
      <c r="AF670" s="502">
        <f t="shared" si="55"/>
        <v>0</v>
      </c>
      <c r="AG670" s="503"/>
      <c r="AI670" s="227">
        <f t="shared" si="54"/>
        <v>18</v>
      </c>
    </row>
    <row r="671" spans="2:35" s="212" customFormat="1" ht="12.75" hidden="1">
      <c r="B671" s="211"/>
      <c r="D671" s="228">
        <f aca="true" t="shared" si="57" ref="D671:D734">+D659+1</f>
        <v>18</v>
      </c>
      <c r="E671" s="217" t="str">
        <f>IF(E670="","",VLOOKUP(E670,Lookup!$A$2:$B$13,2,FALSE))</f>
        <v>Feb</v>
      </c>
      <c r="F671" s="218">
        <f t="shared" si="56"/>
        <v>1917</v>
      </c>
      <c r="G671" s="249"/>
      <c r="H671" s="249"/>
      <c r="I671" s="249"/>
      <c r="J671" s="249"/>
      <c r="K671" s="249"/>
      <c r="L671" s="249"/>
      <c r="M671" s="249"/>
      <c r="N671" s="249"/>
      <c r="O671" s="249"/>
      <c r="P671" s="249"/>
      <c r="Q671" s="252"/>
      <c r="R671" s="252"/>
      <c r="S671" s="252"/>
      <c r="T671" s="252"/>
      <c r="U671" s="252"/>
      <c r="V671" s="252"/>
      <c r="W671" s="252"/>
      <c r="X671" s="252"/>
      <c r="Y671" s="252"/>
      <c r="Z671" s="252"/>
      <c r="AA671" s="252"/>
      <c r="AB671" s="252"/>
      <c r="AC671" s="252"/>
      <c r="AD671" s="252"/>
      <c r="AE671" s="229">
        <f>IF(OR(AND(E671="Feb",OR(F671=2012,OR(F671=2016,OR(F671=2020,OR(F671=2024,OR(F671=2028,F671=2032)))))),AND(E671="Feb",OR(F671=2036,OR(F671=2040,F671=2044)))),29,VLOOKUP(E671,Lookup!$B$2:$C$13,2,FALSE))</f>
        <v>28</v>
      </c>
      <c r="AF671" s="495">
        <f t="shared" si="55"/>
        <v>0</v>
      </c>
      <c r="AG671" s="496"/>
      <c r="AI671" s="229">
        <f t="shared" si="54"/>
        <v>18</v>
      </c>
    </row>
    <row r="672" spans="2:35" s="212" customFormat="1" ht="12.75" hidden="1">
      <c r="B672" s="211"/>
      <c r="D672" s="228">
        <f t="shared" si="57"/>
        <v>18</v>
      </c>
      <c r="E672" s="217" t="str">
        <f>IF(E671="","",VLOOKUP(E671,Lookup!$A$2:$B$13,2,FALSE))</f>
        <v>Mar</v>
      </c>
      <c r="F672" s="218">
        <f t="shared" si="56"/>
        <v>1917</v>
      </c>
      <c r="G672" s="249"/>
      <c r="H672" s="249"/>
      <c r="I672" s="249"/>
      <c r="J672" s="249"/>
      <c r="K672" s="249"/>
      <c r="L672" s="249"/>
      <c r="M672" s="249"/>
      <c r="N672" s="249"/>
      <c r="O672" s="249"/>
      <c r="P672" s="249"/>
      <c r="Q672" s="252"/>
      <c r="R672" s="252"/>
      <c r="S672" s="252"/>
      <c r="T672" s="252"/>
      <c r="U672" s="252"/>
      <c r="V672" s="252"/>
      <c r="W672" s="252"/>
      <c r="X672" s="252"/>
      <c r="Y672" s="252"/>
      <c r="Z672" s="252"/>
      <c r="AA672" s="252"/>
      <c r="AB672" s="252"/>
      <c r="AC672" s="252"/>
      <c r="AD672" s="252"/>
      <c r="AE672" s="229">
        <f>IF(OR(AND(E672="Feb",OR(F672=2012,OR(F672=2016,OR(F672=2020,OR(F672=2024,OR(F672=2028,F672=2032)))))),AND(E672="Feb",OR(F672=2036,OR(F672=2040,F672=2044)))),29,VLOOKUP(E672,Lookup!$B$2:$C$13,2,FALSE))</f>
        <v>31</v>
      </c>
      <c r="AF672" s="495">
        <f t="shared" si="55"/>
        <v>0</v>
      </c>
      <c r="AG672" s="496"/>
      <c r="AI672" s="229">
        <f t="shared" si="54"/>
        <v>18</v>
      </c>
    </row>
    <row r="673" spans="2:35" s="212" customFormat="1" ht="12.75" hidden="1">
      <c r="B673" s="211"/>
      <c r="D673" s="228">
        <f t="shared" si="57"/>
        <v>18</v>
      </c>
      <c r="E673" s="217" t="str">
        <f>IF(E672="","",VLOOKUP(E672,Lookup!$A$2:$B$13,2,FALSE))</f>
        <v>Apr</v>
      </c>
      <c r="F673" s="218">
        <f t="shared" si="56"/>
        <v>1917</v>
      </c>
      <c r="G673" s="249"/>
      <c r="H673" s="249"/>
      <c r="I673" s="249"/>
      <c r="J673" s="249"/>
      <c r="K673" s="249"/>
      <c r="L673" s="249"/>
      <c r="M673" s="249"/>
      <c r="N673" s="249"/>
      <c r="O673" s="249"/>
      <c r="P673" s="249"/>
      <c r="Q673" s="252"/>
      <c r="R673" s="252"/>
      <c r="S673" s="252"/>
      <c r="T673" s="252"/>
      <c r="U673" s="252"/>
      <c r="V673" s="252"/>
      <c r="W673" s="252"/>
      <c r="X673" s="252"/>
      <c r="Y673" s="252"/>
      <c r="Z673" s="252"/>
      <c r="AA673" s="252"/>
      <c r="AB673" s="252"/>
      <c r="AC673" s="252"/>
      <c r="AD673" s="252"/>
      <c r="AE673" s="229">
        <f>IF(OR(AND(E673="Feb",OR(F673=2012,OR(F673=2016,OR(F673=2020,OR(F673=2024,OR(F673=2028,F673=2032)))))),AND(E673="Feb",OR(F673=2036,OR(F673=2040,F673=2044)))),29,VLOOKUP(E673,Lookup!$B$2:$C$13,2,FALSE))</f>
        <v>30</v>
      </c>
      <c r="AF673" s="495">
        <f t="shared" si="55"/>
        <v>0</v>
      </c>
      <c r="AG673" s="496"/>
      <c r="AI673" s="229">
        <f t="shared" si="54"/>
        <v>18</v>
      </c>
    </row>
    <row r="674" spans="2:35" s="212" customFormat="1" ht="12.75" hidden="1">
      <c r="B674" s="211"/>
      <c r="D674" s="228">
        <f t="shared" si="57"/>
        <v>18</v>
      </c>
      <c r="E674" s="217" t="str">
        <f>IF(E673="","",VLOOKUP(E673,Lookup!$A$2:$B$13,2,FALSE))</f>
        <v>May</v>
      </c>
      <c r="F674" s="218">
        <f t="shared" si="56"/>
        <v>1917</v>
      </c>
      <c r="G674" s="249"/>
      <c r="H674" s="249"/>
      <c r="I674" s="249"/>
      <c r="J674" s="249"/>
      <c r="K674" s="249"/>
      <c r="L674" s="249"/>
      <c r="M674" s="249"/>
      <c r="N674" s="249"/>
      <c r="O674" s="249"/>
      <c r="P674" s="249"/>
      <c r="Q674" s="252"/>
      <c r="R674" s="252"/>
      <c r="S674" s="252"/>
      <c r="T674" s="252"/>
      <c r="U674" s="252"/>
      <c r="V674" s="252"/>
      <c r="W674" s="252"/>
      <c r="X674" s="252"/>
      <c r="Y674" s="252"/>
      <c r="Z674" s="252"/>
      <c r="AA674" s="252"/>
      <c r="AB674" s="252"/>
      <c r="AC674" s="252"/>
      <c r="AD674" s="252"/>
      <c r="AE674" s="229">
        <f>IF(OR(AND(E674="Feb",OR(F674=2012,OR(F674=2016,OR(F674=2020,OR(F674=2024,OR(F674=2028,F674=2032)))))),AND(E674="Feb",OR(F674=2036,OR(F674=2040,F674=2044)))),29,VLOOKUP(E674,Lookup!$B$2:$C$13,2,FALSE))</f>
        <v>31</v>
      </c>
      <c r="AF674" s="495">
        <f t="shared" si="55"/>
        <v>0</v>
      </c>
      <c r="AG674" s="496"/>
      <c r="AI674" s="229">
        <f aca="true" t="shared" si="58" ref="AI674:AI682">+D674</f>
        <v>18</v>
      </c>
    </row>
    <row r="675" spans="2:35" s="212" customFormat="1" ht="12.75" hidden="1">
      <c r="B675" s="211"/>
      <c r="D675" s="228">
        <f t="shared" si="57"/>
        <v>18</v>
      </c>
      <c r="E675" s="217" t="str">
        <f>IF(E674="","",VLOOKUP(E674,Lookup!$A$2:$B$13,2,FALSE))</f>
        <v>Jun</v>
      </c>
      <c r="F675" s="218">
        <f t="shared" si="56"/>
        <v>1917</v>
      </c>
      <c r="G675" s="249"/>
      <c r="H675" s="249"/>
      <c r="I675" s="249"/>
      <c r="J675" s="249"/>
      <c r="K675" s="249"/>
      <c r="L675" s="249"/>
      <c r="M675" s="249"/>
      <c r="N675" s="249"/>
      <c r="O675" s="249"/>
      <c r="P675" s="249"/>
      <c r="Q675" s="252"/>
      <c r="R675" s="252"/>
      <c r="S675" s="252"/>
      <c r="T675" s="252"/>
      <c r="U675" s="252"/>
      <c r="V675" s="252"/>
      <c r="W675" s="252"/>
      <c r="X675" s="252"/>
      <c r="Y675" s="252"/>
      <c r="Z675" s="252"/>
      <c r="AA675" s="252"/>
      <c r="AB675" s="252"/>
      <c r="AC675" s="252"/>
      <c r="AD675" s="252"/>
      <c r="AE675" s="229">
        <f>IF(OR(AND(E675="Feb",OR(F675=2012,OR(F675=2016,OR(F675=2020,OR(F675=2024,OR(F675=2028,F675=2032)))))),AND(E675="Feb",OR(F675=2036,OR(F675=2040,F675=2044)))),29,VLOOKUP(E675,Lookup!$B$2:$C$13,2,FALSE))</f>
        <v>30</v>
      </c>
      <c r="AF675" s="495">
        <f t="shared" si="55"/>
        <v>0</v>
      </c>
      <c r="AG675" s="496"/>
      <c r="AI675" s="229">
        <f t="shared" si="58"/>
        <v>18</v>
      </c>
    </row>
    <row r="676" spans="2:35" s="212" customFormat="1" ht="12.75" hidden="1">
      <c r="B676" s="211"/>
      <c r="D676" s="228">
        <f t="shared" si="57"/>
        <v>18</v>
      </c>
      <c r="E676" s="217" t="str">
        <f>IF(E675="","",VLOOKUP(E675,Lookup!$A$2:$B$13,2,FALSE))</f>
        <v>Jul</v>
      </c>
      <c r="F676" s="218">
        <f t="shared" si="56"/>
        <v>1917</v>
      </c>
      <c r="G676" s="249"/>
      <c r="H676" s="249"/>
      <c r="I676" s="249"/>
      <c r="J676" s="249"/>
      <c r="K676" s="249"/>
      <c r="L676" s="249"/>
      <c r="M676" s="249"/>
      <c r="N676" s="249"/>
      <c r="O676" s="249"/>
      <c r="P676" s="249"/>
      <c r="Q676" s="252"/>
      <c r="R676" s="252"/>
      <c r="S676" s="252"/>
      <c r="T676" s="252"/>
      <c r="U676" s="252"/>
      <c r="V676" s="252"/>
      <c r="W676" s="252"/>
      <c r="X676" s="252"/>
      <c r="Y676" s="252"/>
      <c r="Z676" s="252"/>
      <c r="AA676" s="252"/>
      <c r="AB676" s="252"/>
      <c r="AC676" s="252"/>
      <c r="AD676" s="252"/>
      <c r="AE676" s="229">
        <f>IF(OR(AND(E676="Feb",OR(F676=2012,OR(F676=2016,OR(F676=2020,OR(F676=2024,OR(F676=2028,F676=2032)))))),AND(E676="Feb",OR(F676=2036,OR(F676=2040,F676=2044)))),29,VLOOKUP(E676,Lookup!$B$2:$C$13,2,FALSE))</f>
        <v>31</v>
      </c>
      <c r="AF676" s="495">
        <f t="shared" si="55"/>
        <v>0</v>
      </c>
      <c r="AG676" s="496"/>
      <c r="AI676" s="229">
        <f t="shared" si="58"/>
        <v>18</v>
      </c>
    </row>
    <row r="677" spans="2:35" s="212" customFormat="1" ht="12.75" hidden="1">
      <c r="B677" s="211"/>
      <c r="D677" s="228">
        <f t="shared" si="57"/>
        <v>18</v>
      </c>
      <c r="E677" s="217" t="str">
        <f>IF(E676="","",VLOOKUP(E676,Lookup!$A$2:$B$13,2,FALSE))</f>
        <v>Aug</v>
      </c>
      <c r="F677" s="218">
        <f t="shared" si="56"/>
        <v>1917</v>
      </c>
      <c r="G677" s="249"/>
      <c r="H677" s="249"/>
      <c r="I677" s="249"/>
      <c r="J677" s="249"/>
      <c r="K677" s="249"/>
      <c r="L677" s="249"/>
      <c r="M677" s="249"/>
      <c r="N677" s="249"/>
      <c r="O677" s="249"/>
      <c r="P677" s="249"/>
      <c r="Q677" s="252"/>
      <c r="R677" s="252"/>
      <c r="S677" s="252"/>
      <c r="T677" s="252"/>
      <c r="U677" s="252"/>
      <c r="V677" s="252"/>
      <c r="W677" s="252"/>
      <c r="X677" s="252"/>
      <c r="Y677" s="252"/>
      <c r="Z677" s="252"/>
      <c r="AA677" s="252"/>
      <c r="AB677" s="252"/>
      <c r="AC677" s="252"/>
      <c r="AD677" s="252"/>
      <c r="AE677" s="229">
        <f>IF(OR(AND(E677="Feb",OR(F677=2012,OR(F677=2016,OR(F677=2020,OR(F677=2024,OR(F677=2028,F677=2032)))))),AND(E677="Feb",OR(F677=2036,OR(F677=2040,F677=2044)))),29,VLOOKUP(E677,Lookup!$B$2:$C$13,2,FALSE))</f>
        <v>31</v>
      </c>
      <c r="AF677" s="495">
        <f t="shared" si="55"/>
        <v>0</v>
      </c>
      <c r="AG677" s="496"/>
      <c r="AI677" s="229">
        <f t="shared" si="58"/>
        <v>18</v>
      </c>
    </row>
    <row r="678" spans="2:35" s="212" customFormat="1" ht="12.75" hidden="1">
      <c r="B678" s="211"/>
      <c r="D678" s="228">
        <f t="shared" si="57"/>
        <v>18</v>
      </c>
      <c r="E678" s="217" t="str">
        <f>IF(E677="","",VLOOKUP(E677,Lookup!$A$2:$B$13,2,FALSE))</f>
        <v>Sep</v>
      </c>
      <c r="F678" s="218">
        <f t="shared" si="56"/>
        <v>1917</v>
      </c>
      <c r="G678" s="249"/>
      <c r="H678" s="249"/>
      <c r="I678" s="249"/>
      <c r="J678" s="249"/>
      <c r="K678" s="249"/>
      <c r="L678" s="249"/>
      <c r="M678" s="249"/>
      <c r="N678" s="249"/>
      <c r="O678" s="249"/>
      <c r="P678" s="249"/>
      <c r="Q678" s="252"/>
      <c r="R678" s="252"/>
      <c r="S678" s="252"/>
      <c r="T678" s="252"/>
      <c r="U678" s="252"/>
      <c r="V678" s="252"/>
      <c r="W678" s="252"/>
      <c r="X678" s="252"/>
      <c r="Y678" s="252"/>
      <c r="Z678" s="252"/>
      <c r="AA678" s="252"/>
      <c r="AB678" s="252"/>
      <c r="AC678" s="252"/>
      <c r="AD678" s="252"/>
      <c r="AE678" s="229">
        <f>IF(OR(AND(E678="Feb",OR(F678=2012,OR(F678=2016,OR(F678=2020,OR(F678=2024,OR(F678=2028,F678=2032)))))),AND(E678="Feb",OR(F678=2036,OR(F678=2040,F678=2044)))),29,VLOOKUP(E678,Lookup!$B$2:$C$13,2,FALSE))</f>
        <v>30</v>
      </c>
      <c r="AF678" s="495">
        <f t="shared" si="55"/>
        <v>0</v>
      </c>
      <c r="AG678" s="496"/>
      <c r="AI678" s="229">
        <f t="shared" si="58"/>
        <v>18</v>
      </c>
    </row>
    <row r="679" spans="2:35" s="212" customFormat="1" ht="12.75" hidden="1">
      <c r="B679" s="211"/>
      <c r="D679" s="228">
        <f t="shared" si="57"/>
        <v>18</v>
      </c>
      <c r="E679" s="217" t="str">
        <f>IF(E678="","",VLOOKUP(E678,Lookup!$A$2:$B$13,2,FALSE))</f>
        <v>Oct</v>
      </c>
      <c r="F679" s="218">
        <f t="shared" si="56"/>
        <v>1917</v>
      </c>
      <c r="G679" s="249"/>
      <c r="H679" s="249"/>
      <c r="I679" s="249"/>
      <c r="J679" s="249"/>
      <c r="K679" s="249"/>
      <c r="L679" s="249"/>
      <c r="M679" s="249"/>
      <c r="N679" s="249"/>
      <c r="O679" s="249"/>
      <c r="P679" s="249"/>
      <c r="Q679" s="252"/>
      <c r="R679" s="252"/>
      <c r="S679" s="252"/>
      <c r="T679" s="252"/>
      <c r="U679" s="252"/>
      <c r="V679" s="252"/>
      <c r="W679" s="252"/>
      <c r="X679" s="252"/>
      <c r="Y679" s="252"/>
      <c r="Z679" s="252"/>
      <c r="AA679" s="252"/>
      <c r="AB679" s="252"/>
      <c r="AC679" s="252"/>
      <c r="AD679" s="252"/>
      <c r="AE679" s="229">
        <f>IF(OR(AND(E679="Feb",OR(F679=2012,OR(F679=2016,OR(F679=2020,OR(F679=2024,OR(F679=2028,F679=2032)))))),AND(E679="Feb",OR(F679=2036,OR(F679=2040,F679=2044)))),29,VLOOKUP(E679,Lookup!$B$2:$C$13,2,FALSE))</f>
        <v>31</v>
      </c>
      <c r="AF679" s="495">
        <f t="shared" si="55"/>
        <v>0</v>
      </c>
      <c r="AG679" s="496"/>
      <c r="AI679" s="229">
        <f t="shared" si="58"/>
        <v>18</v>
      </c>
    </row>
    <row r="680" spans="2:35" s="212" customFormat="1" ht="12.75" hidden="1">
      <c r="B680" s="211"/>
      <c r="D680" s="228">
        <f t="shared" si="57"/>
        <v>18</v>
      </c>
      <c r="E680" s="217" t="str">
        <f>IF(E679="","",VLOOKUP(E679,Lookup!$A$2:$B$13,2,FALSE))</f>
        <v>Nov</v>
      </c>
      <c r="F680" s="218">
        <f t="shared" si="56"/>
        <v>1917</v>
      </c>
      <c r="G680" s="249"/>
      <c r="H680" s="249"/>
      <c r="I680" s="249"/>
      <c r="J680" s="249"/>
      <c r="K680" s="249"/>
      <c r="L680" s="249"/>
      <c r="M680" s="249"/>
      <c r="N680" s="249"/>
      <c r="O680" s="249"/>
      <c r="P680" s="249"/>
      <c r="Q680" s="252"/>
      <c r="R680" s="252"/>
      <c r="S680" s="252"/>
      <c r="T680" s="252"/>
      <c r="U680" s="252"/>
      <c r="V680" s="252"/>
      <c r="W680" s="252"/>
      <c r="X680" s="252"/>
      <c r="Y680" s="252"/>
      <c r="Z680" s="252"/>
      <c r="AA680" s="252"/>
      <c r="AB680" s="252"/>
      <c r="AC680" s="252"/>
      <c r="AD680" s="252"/>
      <c r="AE680" s="229">
        <f>IF(OR(AND(E680="Feb",OR(F680=2012,OR(F680=2016,OR(F680=2020,OR(F680=2024,OR(F680=2028,F680=2032)))))),AND(E680="Feb",OR(F680=2036,OR(F680=2040,F680=2044)))),29,VLOOKUP(E680,Lookup!$B$2:$C$13,2,FALSE))</f>
        <v>30</v>
      </c>
      <c r="AF680" s="495">
        <f t="shared" si="55"/>
        <v>0</v>
      </c>
      <c r="AG680" s="496"/>
      <c r="AI680" s="229">
        <f t="shared" si="58"/>
        <v>18</v>
      </c>
    </row>
    <row r="681" spans="2:35" s="212" customFormat="1" ht="13.5" hidden="1" thickBot="1">
      <c r="B681" s="211"/>
      <c r="D681" s="230">
        <f t="shared" si="57"/>
        <v>18</v>
      </c>
      <c r="E681" s="231" t="str">
        <f>IF(E680="","",VLOOKUP(E680,Lookup!$A$2:$B$13,2,FALSE))</f>
        <v>Dec</v>
      </c>
      <c r="F681" s="232">
        <f t="shared" si="56"/>
        <v>1917</v>
      </c>
      <c r="G681" s="256"/>
      <c r="H681" s="256"/>
      <c r="I681" s="256"/>
      <c r="J681" s="256"/>
      <c r="K681" s="256"/>
      <c r="L681" s="256"/>
      <c r="M681" s="256"/>
      <c r="N681" s="256"/>
      <c r="O681" s="256"/>
      <c r="P681" s="256"/>
      <c r="Q681" s="257"/>
      <c r="R681" s="257"/>
      <c r="S681" s="257"/>
      <c r="T681" s="257"/>
      <c r="U681" s="257"/>
      <c r="V681" s="257"/>
      <c r="W681" s="257"/>
      <c r="X681" s="257"/>
      <c r="Y681" s="257"/>
      <c r="Z681" s="257"/>
      <c r="AA681" s="257"/>
      <c r="AB681" s="257"/>
      <c r="AC681" s="257"/>
      <c r="AD681" s="257"/>
      <c r="AE681" s="233">
        <f>IF(OR(AND(E681="Feb",OR(F681=2012,OR(F681=2016,OR(F681=2020,OR(F681=2024,OR(F681=2028,F681=2032)))))),AND(E681="Feb",OR(F681=2036,OR(F681=2040,F681=2044)))),29,VLOOKUP(E681,Lookup!$B$2:$C$13,2,FALSE))</f>
        <v>31</v>
      </c>
      <c r="AF681" s="531">
        <f t="shared" si="55"/>
        <v>0</v>
      </c>
      <c r="AG681" s="532"/>
      <c r="AI681" s="233">
        <f t="shared" si="58"/>
        <v>18</v>
      </c>
    </row>
    <row r="682" spans="2:35" s="212" customFormat="1" ht="12.75" hidden="1">
      <c r="B682" s="211"/>
      <c r="D682" s="213">
        <f t="shared" si="57"/>
        <v>19</v>
      </c>
      <c r="E682" s="234" t="str">
        <f>IF(E681="","",VLOOKUP(E681,Lookup!$A$2:$B$13,2,FALSE))</f>
        <v>Jan</v>
      </c>
      <c r="F682" s="235">
        <f t="shared" si="56"/>
        <v>1918</v>
      </c>
      <c r="G682" s="248"/>
      <c r="H682" s="248"/>
      <c r="I682" s="248"/>
      <c r="J682" s="248"/>
      <c r="K682" s="248"/>
      <c r="L682" s="248"/>
      <c r="M682" s="248"/>
      <c r="N682" s="248"/>
      <c r="O682" s="248"/>
      <c r="P682" s="248"/>
      <c r="Q682" s="251"/>
      <c r="R682" s="251"/>
      <c r="S682" s="251"/>
      <c r="T682" s="251"/>
      <c r="U682" s="251"/>
      <c r="V682" s="251"/>
      <c r="W682" s="251"/>
      <c r="X682" s="251"/>
      <c r="Y682" s="251"/>
      <c r="Z682" s="251"/>
      <c r="AA682" s="251"/>
      <c r="AB682" s="251"/>
      <c r="AC682" s="251"/>
      <c r="AD682" s="251"/>
      <c r="AE682" s="215">
        <f>IF(OR(AND(E682="Feb",OR(F682=2012,OR(F682=2016,OR(F682=2020,OR(F682=2024,OR(F682=2028,F682=2032)))))),AND(E682="Feb",OR(F682=2036,OR(F682=2040,F682=2044)))),29,VLOOKUP(E682,Lookup!$B$2:$C$13,2,FALSE))</f>
        <v>31</v>
      </c>
      <c r="AF682" s="528">
        <f t="shared" si="55"/>
        <v>0</v>
      </c>
      <c r="AG682" s="529"/>
      <c r="AI682" s="215">
        <f t="shared" si="58"/>
        <v>19</v>
      </c>
    </row>
    <row r="683" spans="2:35" s="212" customFormat="1" ht="12.75" hidden="1">
      <c r="B683" s="211"/>
      <c r="D683" s="216">
        <f t="shared" si="57"/>
        <v>19</v>
      </c>
      <c r="E683" s="217" t="str">
        <f>IF(E682="","",VLOOKUP(E682,Lookup!$A$2:$B$13,2,FALSE))</f>
        <v>Feb</v>
      </c>
      <c r="F683" s="218">
        <f t="shared" si="56"/>
        <v>1918</v>
      </c>
      <c r="G683" s="249"/>
      <c r="H683" s="249"/>
      <c r="I683" s="249"/>
      <c r="J683" s="249"/>
      <c r="K683" s="249"/>
      <c r="L683" s="249"/>
      <c r="M683" s="249"/>
      <c r="N683" s="249"/>
      <c r="O683" s="249"/>
      <c r="P683" s="249"/>
      <c r="Q683" s="252"/>
      <c r="R683" s="252"/>
      <c r="S683" s="252"/>
      <c r="T683" s="252"/>
      <c r="U683" s="252"/>
      <c r="V683" s="252"/>
      <c r="W683" s="252"/>
      <c r="X683" s="252"/>
      <c r="Y683" s="252"/>
      <c r="Z683" s="252"/>
      <c r="AA683" s="252"/>
      <c r="AB683" s="252"/>
      <c r="AC683" s="252"/>
      <c r="AD683" s="252"/>
      <c r="AE683" s="219">
        <f>IF(OR(AND(E683="Feb",OR(F683=2012,OR(F683=2016,OR(F683=2020,OR(F683=2024,OR(F683=2028,F683=2032)))))),AND(E683="Feb",OR(F683=2036,OR(F683=2040,F683=2044)))),29,VLOOKUP(E683,Lookup!$B$2:$C$13,2,FALSE))</f>
        <v>28</v>
      </c>
      <c r="AF683" s="495">
        <f t="shared" si="55"/>
        <v>0</v>
      </c>
      <c r="AG683" s="496"/>
      <c r="AI683" s="219">
        <f aca="true" t="shared" si="59" ref="AI683:AI705">+D683</f>
        <v>19</v>
      </c>
    </row>
    <row r="684" spans="2:35" s="212" customFormat="1" ht="12.75" hidden="1">
      <c r="B684" s="211"/>
      <c r="D684" s="216">
        <f t="shared" si="57"/>
        <v>19</v>
      </c>
      <c r="E684" s="217" t="str">
        <f>IF(E683="","",VLOOKUP(E683,Lookup!$A$2:$B$13,2,FALSE))</f>
        <v>Mar</v>
      </c>
      <c r="F684" s="218">
        <f t="shared" si="56"/>
        <v>1918</v>
      </c>
      <c r="G684" s="249"/>
      <c r="H684" s="249"/>
      <c r="I684" s="249"/>
      <c r="J684" s="249"/>
      <c r="K684" s="249"/>
      <c r="L684" s="249"/>
      <c r="M684" s="249"/>
      <c r="N684" s="249"/>
      <c r="O684" s="249"/>
      <c r="P684" s="249"/>
      <c r="Q684" s="252"/>
      <c r="R684" s="252"/>
      <c r="S684" s="252"/>
      <c r="T684" s="252"/>
      <c r="U684" s="252"/>
      <c r="V684" s="252"/>
      <c r="W684" s="252"/>
      <c r="X684" s="252"/>
      <c r="Y684" s="252"/>
      <c r="Z684" s="252"/>
      <c r="AA684" s="252"/>
      <c r="AB684" s="252"/>
      <c r="AC684" s="252"/>
      <c r="AD684" s="252"/>
      <c r="AE684" s="219">
        <f>IF(OR(AND(E684="Feb",OR(F684=2012,OR(F684=2016,OR(F684=2020,OR(F684=2024,OR(F684=2028,F684=2032)))))),AND(E684="Feb",OR(F684=2036,OR(F684=2040,F684=2044)))),29,VLOOKUP(E684,Lookup!$B$2:$C$13,2,FALSE))</f>
        <v>31</v>
      </c>
      <c r="AF684" s="495">
        <f t="shared" si="55"/>
        <v>0</v>
      </c>
      <c r="AG684" s="496"/>
      <c r="AI684" s="219">
        <f t="shared" si="59"/>
        <v>19</v>
      </c>
    </row>
    <row r="685" spans="2:35" s="212" customFormat="1" ht="12.75" hidden="1">
      <c r="B685" s="211"/>
      <c r="D685" s="216">
        <f t="shared" si="57"/>
        <v>19</v>
      </c>
      <c r="E685" s="217" t="str">
        <f>IF(E684="","",VLOOKUP(E684,Lookup!$A$2:$B$13,2,FALSE))</f>
        <v>Apr</v>
      </c>
      <c r="F685" s="218">
        <f t="shared" si="56"/>
        <v>1918</v>
      </c>
      <c r="G685" s="249"/>
      <c r="H685" s="249"/>
      <c r="I685" s="249"/>
      <c r="J685" s="249"/>
      <c r="K685" s="249"/>
      <c r="L685" s="249"/>
      <c r="M685" s="249"/>
      <c r="N685" s="249"/>
      <c r="O685" s="249"/>
      <c r="P685" s="249"/>
      <c r="Q685" s="252"/>
      <c r="R685" s="252"/>
      <c r="S685" s="252"/>
      <c r="T685" s="252"/>
      <c r="U685" s="252"/>
      <c r="V685" s="252"/>
      <c r="W685" s="252"/>
      <c r="X685" s="252"/>
      <c r="Y685" s="252"/>
      <c r="Z685" s="252"/>
      <c r="AA685" s="252"/>
      <c r="AB685" s="252"/>
      <c r="AC685" s="252"/>
      <c r="AD685" s="252"/>
      <c r="AE685" s="219">
        <f>IF(OR(AND(E685="Feb",OR(F685=2012,OR(F685=2016,OR(F685=2020,OR(F685=2024,OR(F685=2028,F685=2032)))))),AND(E685="Feb",OR(F685=2036,OR(F685=2040,F685=2044)))),29,VLOOKUP(E685,Lookup!$B$2:$C$13,2,FALSE))</f>
        <v>30</v>
      </c>
      <c r="AF685" s="495">
        <f t="shared" si="55"/>
        <v>0</v>
      </c>
      <c r="AG685" s="496"/>
      <c r="AI685" s="219">
        <f t="shared" si="59"/>
        <v>19</v>
      </c>
    </row>
    <row r="686" spans="2:35" s="212" customFormat="1" ht="12.75" hidden="1">
      <c r="B686" s="211"/>
      <c r="D686" s="216">
        <f t="shared" si="57"/>
        <v>19</v>
      </c>
      <c r="E686" s="217" t="str">
        <f>IF(E685="","",VLOOKUP(E685,Lookup!$A$2:$B$13,2,FALSE))</f>
        <v>May</v>
      </c>
      <c r="F686" s="218">
        <f t="shared" si="56"/>
        <v>1918</v>
      </c>
      <c r="G686" s="249"/>
      <c r="H686" s="249"/>
      <c r="I686" s="249"/>
      <c r="J686" s="249"/>
      <c r="K686" s="249"/>
      <c r="L686" s="249"/>
      <c r="M686" s="249"/>
      <c r="N686" s="249"/>
      <c r="O686" s="249"/>
      <c r="P686" s="249"/>
      <c r="Q686" s="252"/>
      <c r="R686" s="252"/>
      <c r="S686" s="252"/>
      <c r="T686" s="252"/>
      <c r="U686" s="252"/>
      <c r="V686" s="252"/>
      <c r="W686" s="252"/>
      <c r="X686" s="252"/>
      <c r="Y686" s="252"/>
      <c r="Z686" s="252"/>
      <c r="AA686" s="252"/>
      <c r="AB686" s="252"/>
      <c r="AC686" s="252"/>
      <c r="AD686" s="252"/>
      <c r="AE686" s="219">
        <f>IF(OR(AND(E686="Feb",OR(F686=2012,OR(F686=2016,OR(F686=2020,OR(F686=2024,OR(F686=2028,F686=2032)))))),AND(E686="Feb",OR(F686=2036,OR(F686=2040,F686=2044)))),29,VLOOKUP(E686,Lookup!$B$2:$C$13,2,FALSE))</f>
        <v>31</v>
      </c>
      <c r="AF686" s="495">
        <f t="shared" si="55"/>
        <v>0</v>
      </c>
      <c r="AG686" s="496"/>
      <c r="AI686" s="219">
        <f t="shared" si="59"/>
        <v>19</v>
      </c>
    </row>
    <row r="687" spans="2:35" s="212" customFormat="1" ht="12.75" hidden="1">
      <c r="B687" s="211"/>
      <c r="D687" s="216">
        <f t="shared" si="57"/>
        <v>19</v>
      </c>
      <c r="E687" s="217" t="str">
        <f>IF(E686="","",VLOOKUP(E686,Lookup!$A$2:$B$13,2,FALSE))</f>
        <v>Jun</v>
      </c>
      <c r="F687" s="218">
        <f t="shared" si="56"/>
        <v>1918</v>
      </c>
      <c r="G687" s="249"/>
      <c r="H687" s="249"/>
      <c r="I687" s="249"/>
      <c r="J687" s="249"/>
      <c r="K687" s="249"/>
      <c r="L687" s="249"/>
      <c r="M687" s="249"/>
      <c r="N687" s="249"/>
      <c r="O687" s="249"/>
      <c r="P687" s="249"/>
      <c r="Q687" s="252"/>
      <c r="R687" s="252"/>
      <c r="S687" s="252"/>
      <c r="T687" s="252"/>
      <c r="U687" s="252"/>
      <c r="V687" s="252"/>
      <c r="W687" s="252"/>
      <c r="X687" s="252"/>
      <c r="Y687" s="252"/>
      <c r="Z687" s="252"/>
      <c r="AA687" s="252"/>
      <c r="AB687" s="252"/>
      <c r="AC687" s="252"/>
      <c r="AD687" s="252"/>
      <c r="AE687" s="219">
        <f>IF(OR(AND(E687="Feb",OR(F687=2012,OR(F687=2016,OR(F687=2020,OR(F687=2024,OR(F687=2028,F687=2032)))))),AND(E687="Feb",OR(F687=2036,OR(F687=2040,F687=2044)))),29,VLOOKUP(E687,Lookup!$B$2:$C$13,2,FALSE))</f>
        <v>30</v>
      </c>
      <c r="AF687" s="495">
        <f t="shared" si="55"/>
        <v>0</v>
      </c>
      <c r="AG687" s="496"/>
      <c r="AI687" s="219">
        <f t="shared" si="59"/>
        <v>19</v>
      </c>
    </row>
    <row r="688" spans="2:35" s="212" customFormat="1" ht="12.75" hidden="1">
      <c r="B688" s="211"/>
      <c r="D688" s="216">
        <f t="shared" si="57"/>
        <v>19</v>
      </c>
      <c r="E688" s="217" t="str">
        <f>IF(E687="","",VLOOKUP(E687,Lookup!$A$2:$B$13,2,FALSE))</f>
        <v>Jul</v>
      </c>
      <c r="F688" s="218">
        <f t="shared" si="56"/>
        <v>1918</v>
      </c>
      <c r="G688" s="249"/>
      <c r="H688" s="249"/>
      <c r="I688" s="249"/>
      <c r="J688" s="249"/>
      <c r="K688" s="249"/>
      <c r="L688" s="249"/>
      <c r="M688" s="249"/>
      <c r="N688" s="249"/>
      <c r="O688" s="249"/>
      <c r="P688" s="249"/>
      <c r="Q688" s="252"/>
      <c r="R688" s="252"/>
      <c r="S688" s="252"/>
      <c r="T688" s="252"/>
      <c r="U688" s="252"/>
      <c r="V688" s="252"/>
      <c r="W688" s="252"/>
      <c r="X688" s="252"/>
      <c r="Y688" s="252"/>
      <c r="Z688" s="252"/>
      <c r="AA688" s="252"/>
      <c r="AB688" s="252"/>
      <c r="AC688" s="252"/>
      <c r="AD688" s="252"/>
      <c r="AE688" s="219">
        <f>IF(OR(AND(E688="Feb",OR(F688=2012,OR(F688=2016,OR(F688=2020,OR(F688=2024,OR(F688=2028,F688=2032)))))),AND(E688="Feb",OR(F688=2036,OR(F688=2040,F688=2044)))),29,VLOOKUP(E688,Lookup!$B$2:$C$13,2,FALSE))</f>
        <v>31</v>
      </c>
      <c r="AF688" s="495">
        <f t="shared" si="55"/>
        <v>0</v>
      </c>
      <c r="AG688" s="496"/>
      <c r="AI688" s="219">
        <f t="shared" si="59"/>
        <v>19</v>
      </c>
    </row>
    <row r="689" spans="2:35" s="212" customFormat="1" ht="12.75" hidden="1">
      <c r="B689" s="211"/>
      <c r="D689" s="216">
        <f t="shared" si="57"/>
        <v>19</v>
      </c>
      <c r="E689" s="217" t="str">
        <f>IF(E688="","",VLOOKUP(E688,Lookup!$A$2:$B$13,2,FALSE))</f>
        <v>Aug</v>
      </c>
      <c r="F689" s="218">
        <f t="shared" si="56"/>
        <v>1918</v>
      </c>
      <c r="G689" s="249"/>
      <c r="H689" s="249"/>
      <c r="I689" s="249"/>
      <c r="J689" s="249"/>
      <c r="K689" s="249"/>
      <c r="L689" s="249"/>
      <c r="M689" s="249"/>
      <c r="N689" s="249"/>
      <c r="O689" s="249"/>
      <c r="P689" s="249"/>
      <c r="Q689" s="252"/>
      <c r="R689" s="252"/>
      <c r="S689" s="252"/>
      <c r="T689" s="252"/>
      <c r="U689" s="252"/>
      <c r="V689" s="252"/>
      <c r="W689" s="252"/>
      <c r="X689" s="252"/>
      <c r="Y689" s="252"/>
      <c r="Z689" s="252"/>
      <c r="AA689" s="252"/>
      <c r="AB689" s="252"/>
      <c r="AC689" s="252"/>
      <c r="AD689" s="252"/>
      <c r="AE689" s="219">
        <f>IF(OR(AND(E689="Feb",OR(F689=2012,OR(F689=2016,OR(F689=2020,OR(F689=2024,OR(F689=2028,F689=2032)))))),AND(E689="Feb",OR(F689=2036,OR(F689=2040,F689=2044)))),29,VLOOKUP(E689,Lookup!$B$2:$C$13,2,FALSE))</f>
        <v>31</v>
      </c>
      <c r="AF689" s="495">
        <f t="shared" si="55"/>
        <v>0</v>
      </c>
      <c r="AG689" s="496"/>
      <c r="AI689" s="219">
        <f t="shared" si="59"/>
        <v>19</v>
      </c>
    </row>
    <row r="690" spans="2:35" s="212" customFormat="1" ht="12.75" hidden="1">
      <c r="B690" s="211"/>
      <c r="D690" s="216">
        <f t="shared" si="57"/>
        <v>19</v>
      </c>
      <c r="E690" s="217" t="str">
        <f>IF(E689="","",VLOOKUP(E689,Lookup!$A$2:$B$13,2,FALSE))</f>
        <v>Sep</v>
      </c>
      <c r="F690" s="218">
        <f t="shared" si="56"/>
        <v>1918</v>
      </c>
      <c r="G690" s="249"/>
      <c r="H690" s="249"/>
      <c r="I690" s="249"/>
      <c r="J690" s="249"/>
      <c r="K690" s="249"/>
      <c r="L690" s="249"/>
      <c r="M690" s="249"/>
      <c r="N690" s="249"/>
      <c r="O690" s="249"/>
      <c r="P690" s="249"/>
      <c r="Q690" s="252"/>
      <c r="R690" s="252"/>
      <c r="S690" s="252"/>
      <c r="T690" s="252"/>
      <c r="U690" s="252"/>
      <c r="V690" s="252"/>
      <c r="W690" s="252"/>
      <c r="X690" s="252"/>
      <c r="Y690" s="252"/>
      <c r="Z690" s="252"/>
      <c r="AA690" s="252"/>
      <c r="AB690" s="252"/>
      <c r="AC690" s="252"/>
      <c r="AD690" s="252"/>
      <c r="AE690" s="219">
        <f>IF(OR(AND(E690="Feb",OR(F690=2012,OR(F690=2016,OR(F690=2020,OR(F690=2024,OR(F690=2028,F690=2032)))))),AND(E690="Feb",OR(F690=2036,OR(F690=2040,F690=2044)))),29,VLOOKUP(E690,Lookup!$B$2:$C$13,2,FALSE))</f>
        <v>30</v>
      </c>
      <c r="AF690" s="495">
        <f t="shared" si="55"/>
        <v>0</v>
      </c>
      <c r="AG690" s="496"/>
      <c r="AI690" s="219">
        <f t="shared" si="59"/>
        <v>19</v>
      </c>
    </row>
    <row r="691" spans="2:35" s="212" customFormat="1" ht="12.75" hidden="1">
      <c r="B691" s="211"/>
      <c r="D691" s="216">
        <f t="shared" si="57"/>
        <v>19</v>
      </c>
      <c r="E691" s="217" t="str">
        <f>IF(E690="","",VLOOKUP(E690,Lookup!$A$2:$B$13,2,FALSE))</f>
        <v>Oct</v>
      </c>
      <c r="F691" s="218">
        <f t="shared" si="56"/>
        <v>1918</v>
      </c>
      <c r="G691" s="249"/>
      <c r="H691" s="249"/>
      <c r="I691" s="249"/>
      <c r="J691" s="249"/>
      <c r="K691" s="249"/>
      <c r="L691" s="249"/>
      <c r="M691" s="249"/>
      <c r="N691" s="249"/>
      <c r="O691" s="249"/>
      <c r="P691" s="249"/>
      <c r="Q691" s="252"/>
      <c r="R691" s="252"/>
      <c r="S691" s="252"/>
      <c r="T691" s="252"/>
      <c r="U691" s="252"/>
      <c r="V691" s="252"/>
      <c r="W691" s="252"/>
      <c r="X691" s="252"/>
      <c r="Y691" s="252"/>
      <c r="Z691" s="252"/>
      <c r="AA691" s="252"/>
      <c r="AB691" s="252"/>
      <c r="AC691" s="252"/>
      <c r="AD691" s="252"/>
      <c r="AE691" s="219">
        <f>IF(OR(AND(E691="Feb",OR(F691=2012,OR(F691=2016,OR(F691=2020,OR(F691=2024,OR(F691=2028,F691=2032)))))),AND(E691="Feb",OR(F691=2036,OR(F691=2040,F691=2044)))),29,VLOOKUP(E691,Lookup!$B$2:$C$13,2,FALSE))</f>
        <v>31</v>
      </c>
      <c r="AF691" s="495">
        <f t="shared" si="55"/>
        <v>0</v>
      </c>
      <c r="AG691" s="496"/>
      <c r="AI691" s="219">
        <f t="shared" si="59"/>
        <v>19</v>
      </c>
    </row>
    <row r="692" spans="2:35" s="212" customFormat="1" ht="12.75" hidden="1">
      <c r="B692" s="211"/>
      <c r="D692" s="216">
        <f t="shared" si="57"/>
        <v>19</v>
      </c>
      <c r="E692" s="217" t="str">
        <f>IF(E691="","",VLOOKUP(E691,Lookup!$A$2:$B$13,2,FALSE))</f>
        <v>Nov</v>
      </c>
      <c r="F692" s="218">
        <f t="shared" si="56"/>
        <v>1918</v>
      </c>
      <c r="G692" s="249"/>
      <c r="H692" s="249"/>
      <c r="I692" s="249"/>
      <c r="J692" s="249"/>
      <c r="K692" s="249"/>
      <c r="L692" s="249"/>
      <c r="M692" s="249"/>
      <c r="N692" s="249"/>
      <c r="O692" s="249"/>
      <c r="P692" s="249"/>
      <c r="Q692" s="252"/>
      <c r="R692" s="252"/>
      <c r="S692" s="252"/>
      <c r="T692" s="252"/>
      <c r="U692" s="252"/>
      <c r="V692" s="252"/>
      <c r="W692" s="252"/>
      <c r="X692" s="252"/>
      <c r="Y692" s="252"/>
      <c r="Z692" s="252"/>
      <c r="AA692" s="252"/>
      <c r="AB692" s="252"/>
      <c r="AC692" s="252"/>
      <c r="AD692" s="252"/>
      <c r="AE692" s="219">
        <f>IF(OR(AND(E692="Feb",OR(F692=2012,OR(F692=2016,OR(F692=2020,OR(F692=2024,OR(F692=2028,F692=2032)))))),AND(E692="Feb",OR(F692=2036,OR(F692=2040,F692=2044)))),29,VLOOKUP(E692,Lookup!$B$2:$C$13,2,FALSE))</f>
        <v>30</v>
      </c>
      <c r="AF692" s="495">
        <f t="shared" si="55"/>
        <v>0</v>
      </c>
      <c r="AG692" s="496"/>
      <c r="AI692" s="219">
        <f t="shared" si="59"/>
        <v>19</v>
      </c>
    </row>
    <row r="693" spans="2:35" s="212" customFormat="1" ht="13.5" hidden="1" thickBot="1">
      <c r="B693" s="211"/>
      <c r="D693" s="220">
        <f t="shared" si="57"/>
        <v>19</v>
      </c>
      <c r="E693" s="221" t="str">
        <f>IF(E692="","",VLOOKUP(E692,Lookup!$A$2:$B$13,2,FALSE))</f>
        <v>Dec</v>
      </c>
      <c r="F693" s="222">
        <f t="shared" si="56"/>
        <v>1918</v>
      </c>
      <c r="G693" s="250"/>
      <c r="H693" s="250"/>
      <c r="I693" s="250"/>
      <c r="J693" s="250"/>
      <c r="K693" s="250"/>
      <c r="L693" s="250"/>
      <c r="M693" s="250"/>
      <c r="N693" s="250"/>
      <c r="O693" s="250"/>
      <c r="P693" s="250"/>
      <c r="Q693" s="253"/>
      <c r="R693" s="253"/>
      <c r="S693" s="253"/>
      <c r="T693" s="253"/>
      <c r="U693" s="253"/>
      <c r="V693" s="253"/>
      <c r="W693" s="253"/>
      <c r="X693" s="253"/>
      <c r="Y693" s="253"/>
      <c r="Z693" s="253"/>
      <c r="AA693" s="253"/>
      <c r="AB693" s="253"/>
      <c r="AC693" s="253"/>
      <c r="AD693" s="253"/>
      <c r="AE693" s="223">
        <f>IF(OR(AND(E693="Feb",OR(F693=2012,OR(F693=2016,OR(F693=2020,OR(F693=2024,OR(F693=2028,F693=2032)))))),AND(E693="Feb",OR(F693=2036,OR(F693=2040,F693=2044)))),29,VLOOKUP(E693,Lookup!$B$2:$C$13,2,FALSE))</f>
        <v>31</v>
      </c>
      <c r="AF693" s="522">
        <f t="shared" si="55"/>
        <v>0</v>
      </c>
      <c r="AG693" s="523"/>
      <c r="AI693" s="223">
        <f t="shared" si="59"/>
        <v>19</v>
      </c>
    </row>
    <row r="694" spans="2:35" s="212" customFormat="1" ht="12.75" hidden="1">
      <c r="B694" s="211"/>
      <c r="D694" s="224">
        <f t="shared" si="57"/>
        <v>20</v>
      </c>
      <c r="E694" s="225" t="str">
        <f>IF(E693="","",VLOOKUP(E693,Lookup!$A$2:$B$13,2,FALSE))</f>
        <v>Jan</v>
      </c>
      <c r="F694" s="226">
        <f t="shared" si="56"/>
        <v>1919</v>
      </c>
      <c r="G694" s="254"/>
      <c r="H694" s="254"/>
      <c r="I694" s="254"/>
      <c r="J694" s="254"/>
      <c r="K694" s="254"/>
      <c r="L694" s="254"/>
      <c r="M694" s="254"/>
      <c r="N694" s="254"/>
      <c r="O694" s="254"/>
      <c r="P694" s="254"/>
      <c r="Q694" s="255"/>
      <c r="R694" s="255"/>
      <c r="S694" s="255"/>
      <c r="T694" s="255"/>
      <c r="U694" s="255"/>
      <c r="V694" s="255"/>
      <c r="W694" s="255"/>
      <c r="X694" s="255"/>
      <c r="Y694" s="255"/>
      <c r="Z694" s="255"/>
      <c r="AA694" s="255"/>
      <c r="AB694" s="255"/>
      <c r="AC694" s="255"/>
      <c r="AD694" s="255"/>
      <c r="AE694" s="227">
        <f>IF(OR(AND(E694="Feb",OR(F694=2012,OR(F694=2016,OR(F694=2020,OR(F694=2024,OR(F694=2028,F694=2032)))))),AND(E694="Feb",OR(F694=2036,OR(F694=2040,F694=2044)))),29,VLOOKUP(E694,Lookup!$B$2:$C$13,2,FALSE))</f>
        <v>31</v>
      </c>
      <c r="AF694" s="502">
        <f t="shared" si="55"/>
        <v>0</v>
      </c>
      <c r="AG694" s="503"/>
      <c r="AI694" s="227">
        <f t="shared" si="59"/>
        <v>20</v>
      </c>
    </row>
    <row r="695" spans="2:35" s="212" customFormat="1" ht="12.75" hidden="1">
      <c r="B695" s="211"/>
      <c r="D695" s="228">
        <f t="shared" si="57"/>
        <v>20</v>
      </c>
      <c r="E695" s="217" t="str">
        <f>IF(E694="","",VLOOKUP(E694,Lookup!$A$2:$B$13,2,FALSE))</f>
        <v>Feb</v>
      </c>
      <c r="F695" s="218">
        <f t="shared" si="56"/>
        <v>1919</v>
      </c>
      <c r="G695" s="249"/>
      <c r="H695" s="249"/>
      <c r="I695" s="249"/>
      <c r="J695" s="249"/>
      <c r="K695" s="249"/>
      <c r="L695" s="249"/>
      <c r="M695" s="249"/>
      <c r="N695" s="249"/>
      <c r="O695" s="249"/>
      <c r="P695" s="249"/>
      <c r="Q695" s="252"/>
      <c r="R695" s="252"/>
      <c r="S695" s="252"/>
      <c r="T695" s="252"/>
      <c r="U695" s="252"/>
      <c r="V695" s="252"/>
      <c r="W695" s="252"/>
      <c r="X695" s="252"/>
      <c r="Y695" s="252"/>
      <c r="Z695" s="252"/>
      <c r="AA695" s="252"/>
      <c r="AB695" s="252"/>
      <c r="AC695" s="252"/>
      <c r="AD695" s="252"/>
      <c r="AE695" s="229">
        <f>IF(OR(AND(E695="Feb",OR(F695=2012,OR(F695=2016,OR(F695=2020,OR(F695=2024,OR(F695=2028,F695=2032)))))),AND(E695="Feb",OR(F695=2036,OR(F695=2040,F695=2044)))),29,VLOOKUP(E695,Lookup!$B$2:$C$13,2,FALSE))</f>
        <v>28</v>
      </c>
      <c r="AF695" s="495">
        <f t="shared" si="55"/>
        <v>0</v>
      </c>
      <c r="AG695" s="496"/>
      <c r="AI695" s="229">
        <f t="shared" si="59"/>
        <v>20</v>
      </c>
    </row>
    <row r="696" spans="2:35" s="212" customFormat="1" ht="12.75" hidden="1">
      <c r="B696" s="211"/>
      <c r="D696" s="228">
        <f t="shared" si="57"/>
        <v>20</v>
      </c>
      <c r="E696" s="217" t="str">
        <f>IF(E695="","",VLOOKUP(E695,Lookup!$A$2:$B$13,2,FALSE))</f>
        <v>Mar</v>
      </c>
      <c r="F696" s="218">
        <f t="shared" si="56"/>
        <v>1919</v>
      </c>
      <c r="G696" s="249"/>
      <c r="H696" s="249"/>
      <c r="I696" s="249"/>
      <c r="J696" s="249"/>
      <c r="K696" s="249"/>
      <c r="L696" s="249"/>
      <c r="M696" s="249"/>
      <c r="N696" s="249"/>
      <c r="O696" s="249"/>
      <c r="P696" s="249"/>
      <c r="Q696" s="252"/>
      <c r="R696" s="252"/>
      <c r="S696" s="252"/>
      <c r="T696" s="252"/>
      <c r="U696" s="252"/>
      <c r="V696" s="252"/>
      <c r="W696" s="252"/>
      <c r="X696" s="252"/>
      <c r="Y696" s="252"/>
      <c r="Z696" s="252"/>
      <c r="AA696" s="252"/>
      <c r="AB696" s="252"/>
      <c r="AC696" s="252"/>
      <c r="AD696" s="252"/>
      <c r="AE696" s="229">
        <f>IF(OR(AND(E696="Feb",OR(F696=2012,OR(F696=2016,OR(F696=2020,OR(F696=2024,OR(F696=2028,F696=2032)))))),AND(E696="Feb",OR(F696=2036,OR(F696=2040,F696=2044)))),29,VLOOKUP(E696,Lookup!$B$2:$C$13,2,FALSE))</f>
        <v>31</v>
      </c>
      <c r="AF696" s="495">
        <f t="shared" si="55"/>
        <v>0</v>
      </c>
      <c r="AG696" s="496"/>
      <c r="AI696" s="229">
        <f t="shared" si="59"/>
        <v>20</v>
      </c>
    </row>
    <row r="697" spans="2:35" s="212" customFormat="1" ht="12.75" hidden="1">
      <c r="B697" s="211"/>
      <c r="D697" s="228">
        <f t="shared" si="57"/>
        <v>20</v>
      </c>
      <c r="E697" s="217" t="str">
        <f>IF(E696="","",VLOOKUP(E696,Lookup!$A$2:$B$13,2,FALSE))</f>
        <v>Apr</v>
      </c>
      <c r="F697" s="218">
        <f t="shared" si="56"/>
        <v>1919</v>
      </c>
      <c r="G697" s="249"/>
      <c r="H697" s="249"/>
      <c r="I697" s="249"/>
      <c r="J697" s="249"/>
      <c r="K697" s="249"/>
      <c r="L697" s="249"/>
      <c r="M697" s="249"/>
      <c r="N697" s="249"/>
      <c r="O697" s="249"/>
      <c r="P697" s="249"/>
      <c r="Q697" s="252"/>
      <c r="R697" s="252"/>
      <c r="S697" s="252"/>
      <c r="T697" s="252"/>
      <c r="U697" s="252"/>
      <c r="V697" s="252"/>
      <c r="W697" s="252"/>
      <c r="X697" s="252"/>
      <c r="Y697" s="252"/>
      <c r="Z697" s="252"/>
      <c r="AA697" s="252"/>
      <c r="AB697" s="252"/>
      <c r="AC697" s="252"/>
      <c r="AD697" s="252"/>
      <c r="AE697" s="229">
        <f>IF(OR(AND(E697="Feb",OR(F697=2012,OR(F697=2016,OR(F697=2020,OR(F697=2024,OR(F697=2028,F697=2032)))))),AND(E697="Feb",OR(F697=2036,OR(F697=2040,F697=2044)))),29,VLOOKUP(E697,Lookup!$B$2:$C$13,2,FALSE))</f>
        <v>30</v>
      </c>
      <c r="AF697" s="495">
        <f t="shared" si="55"/>
        <v>0</v>
      </c>
      <c r="AG697" s="496"/>
      <c r="AI697" s="229">
        <f t="shared" si="59"/>
        <v>20</v>
      </c>
    </row>
    <row r="698" spans="2:35" s="212" customFormat="1" ht="12.75" hidden="1">
      <c r="B698" s="211"/>
      <c r="D698" s="228">
        <f t="shared" si="57"/>
        <v>20</v>
      </c>
      <c r="E698" s="217" t="str">
        <f>IF(E697="","",VLOOKUP(E697,Lookup!$A$2:$B$13,2,FALSE))</f>
        <v>May</v>
      </c>
      <c r="F698" s="218">
        <f t="shared" si="56"/>
        <v>1919</v>
      </c>
      <c r="G698" s="249"/>
      <c r="H698" s="249"/>
      <c r="I698" s="249"/>
      <c r="J698" s="249"/>
      <c r="K698" s="249"/>
      <c r="L698" s="249"/>
      <c r="M698" s="249"/>
      <c r="N698" s="249"/>
      <c r="O698" s="249"/>
      <c r="P698" s="249"/>
      <c r="Q698" s="252"/>
      <c r="R698" s="252"/>
      <c r="S698" s="252"/>
      <c r="T698" s="252"/>
      <c r="U698" s="252"/>
      <c r="V698" s="252"/>
      <c r="W698" s="252"/>
      <c r="X698" s="252"/>
      <c r="Y698" s="252"/>
      <c r="Z698" s="252"/>
      <c r="AA698" s="252"/>
      <c r="AB698" s="252"/>
      <c r="AC698" s="252"/>
      <c r="AD698" s="252"/>
      <c r="AE698" s="229">
        <f>IF(OR(AND(E698="Feb",OR(F698=2012,OR(F698=2016,OR(F698=2020,OR(F698=2024,OR(F698=2028,F698=2032)))))),AND(E698="Feb",OR(F698=2036,OR(F698=2040,F698=2044)))),29,VLOOKUP(E698,Lookup!$B$2:$C$13,2,FALSE))</f>
        <v>31</v>
      </c>
      <c r="AF698" s="495">
        <f t="shared" si="55"/>
        <v>0</v>
      </c>
      <c r="AG698" s="496"/>
      <c r="AI698" s="229">
        <f t="shared" si="59"/>
        <v>20</v>
      </c>
    </row>
    <row r="699" spans="2:35" s="212" customFormat="1" ht="12.75" hidden="1">
      <c r="B699" s="211"/>
      <c r="D699" s="228">
        <f t="shared" si="57"/>
        <v>20</v>
      </c>
      <c r="E699" s="217" t="str">
        <f>IF(E698="","",VLOOKUP(E698,Lookup!$A$2:$B$13,2,FALSE))</f>
        <v>Jun</v>
      </c>
      <c r="F699" s="218">
        <f t="shared" si="56"/>
        <v>1919</v>
      </c>
      <c r="G699" s="249"/>
      <c r="H699" s="249"/>
      <c r="I699" s="249"/>
      <c r="J699" s="249"/>
      <c r="K699" s="249"/>
      <c r="L699" s="249"/>
      <c r="M699" s="249"/>
      <c r="N699" s="249"/>
      <c r="O699" s="249"/>
      <c r="P699" s="249"/>
      <c r="Q699" s="252"/>
      <c r="R699" s="252"/>
      <c r="S699" s="252"/>
      <c r="T699" s="252"/>
      <c r="U699" s="252"/>
      <c r="V699" s="252"/>
      <c r="W699" s="252"/>
      <c r="X699" s="252"/>
      <c r="Y699" s="252"/>
      <c r="Z699" s="252"/>
      <c r="AA699" s="252"/>
      <c r="AB699" s="252"/>
      <c r="AC699" s="252"/>
      <c r="AD699" s="252"/>
      <c r="AE699" s="229">
        <f>IF(OR(AND(E699="Feb",OR(F699=2012,OR(F699=2016,OR(F699=2020,OR(F699=2024,OR(F699=2028,F699=2032)))))),AND(E699="Feb",OR(F699=2036,OR(F699=2040,F699=2044)))),29,VLOOKUP(E699,Lookup!$B$2:$C$13,2,FALSE))</f>
        <v>30</v>
      </c>
      <c r="AF699" s="495">
        <f t="shared" si="55"/>
        <v>0</v>
      </c>
      <c r="AG699" s="496"/>
      <c r="AI699" s="229">
        <f t="shared" si="59"/>
        <v>20</v>
      </c>
    </row>
    <row r="700" spans="2:35" s="212" customFormat="1" ht="12.75" hidden="1">
      <c r="B700" s="211"/>
      <c r="D700" s="228">
        <f t="shared" si="57"/>
        <v>20</v>
      </c>
      <c r="E700" s="217" t="str">
        <f>IF(E699="","",VLOOKUP(E699,Lookup!$A$2:$B$13,2,FALSE))</f>
        <v>Jul</v>
      </c>
      <c r="F700" s="218">
        <f t="shared" si="56"/>
        <v>1919</v>
      </c>
      <c r="G700" s="249"/>
      <c r="H700" s="249"/>
      <c r="I700" s="249"/>
      <c r="J700" s="249"/>
      <c r="K700" s="249"/>
      <c r="L700" s="249"/>
      <c r="M700" s="249"/>
      <c r="N700" s="249"/>
      <c r="O700" s="249"/>
      <c r="P700" s="249"/>
      <c r="Q700" s="252"/>
      <c r="R700" s="252"/>
      <c r="S700" s="252"/>
      <c r="T700" s="252"/>
      <c r="U700" s="252"/>
      <c r="V700" s="252"/>
      <c r="W700" s="252"/>
      <c r="X700" s="252"/>
      <c r="Y700" s="252"/>
      <c r="Z700" s="252"/>
      <c r="AA700" s="252"/>
      <c r="AB700" s="252"/>
      <c r="AC700" s="252"/>
      <c r="AD700" s="252"/>
      <c r="AE700" s="229">
        <f>IF(OR(AND(E700="Feb",OR(F700=2012,OR(F700=2016,OR(F700=2020,OR(F700=2024,OR(F700=2028,F700=2032)))))),AND(E700="Feb",OR(F700=2036,OR(F700=2040,F700=2044)))),29,VLOOKUP(E700,Lookup!$B$2:$C$13,2,FALSE))</f>
        <v>31</v>
      </c>
      <c r="AF700" s="495">
        <f t="shared" si="55"/>
        <v>0</v>
      </c>
      <c r="AG700" s="496"/>
      <c r="AI700" s="229">
        <f t="shared" si="59"/>
        <v>20</v>
      </c>
    </row>
    <row r="701" spans="2:35" s="212" customFormat="1" ht="12.75" hidden="1">
      <c r="B701" s="211"/>
      <c r="D701" s="228">
        <f t="shared" si="57"/>
        <v>20</v>
      </c>
      <c r="E701" s="217" t="str">
        <f>IF(E700="","",VLOOKUP(E700,Lookup!$A$2:$B$13,2,FALSE))</f>
        <v>Aug</v>
      </c>
      <c r="F701" s="218">
        <f t="shared" si="56"/>
        <v>1919</v>
      </c>
      <c r="G701" s="249"/>
      <c r="H701" s="249"/>
      <c r="I701" s="249"/>
      <c r="J701" s="249"/>
      <c r="K701" s="249"/>
      <c r="L701" s="249"/>
      <c r="M701" s="249"/>
      <c r="N701" s="249"/>
      <c r="O701" s="249"/>
      <c r="P701" s="249"/>
      <c r="Q701" s="252"/>
      <c r="R701" s="252"/>
      <c r="S701" s="252"/>
      <c r="T701" s="252"/>
      <c r="U701" s="252"/>
      <c r="V701" s="252"/>
      <c r="W701" s="252"/>
      <c r="X701" s="252"/>
      <c r="Y701" s="252"/>
      <c r="Z701" s="252"/>
      <c r="AA701" s="252"/>
      <c r="AB701" s="252"/>
      <c r="AC701" s="252"/>
      <c r="AD701" s="252"/>
      <c r="AE701" s="229">
        <f>IF(OR(AND(E701="Feb",OR(F701=2012,OR(F701=2016,OR(F701=2020,OR(F701=2024,OR(F701=2028,F701=2032)))))),AND(E701="Feb",OR(F701=2036,OR(F701=2040,F701=2044)))),29,VLOOKUP(E701,Lookup!$B$2:$C$13,2,FALSE))</f>
        <v>31</v>
      </c>
      <c r="AF701" s="495">
        <f t="shared" si="55"/>
        <v>0</v>
      </c>
      <c r="AG701" s="496"/>
      <c r="AI701" s="229">
        <f t="shared" si="59"/>
        <v>20</v>
      </c>
    </row>
    <row r="702" spans="2:35" s="212" customFormat="1" ht="12.75" hidden="1">
      <c r="B702" s="211"/>
      <c r="D702" s="228">
        <f t="shared" si="57"/>
        <v>20</v>
      </c>
      <c r="E702" s="217" t="str">
        <f>IF(E701="","",VLOOKUP(E701,Lookup!$A$2:$B$13,2,FALSE))</f>
        <v>Sep</v>
      </c>
      <c r="F702" s="218">
        <f t="shared" si="56"/>
        <v>1919</v>
      </c>
      <c r="G702" s="249"/>
      <c r="H702" s="249"/>
      <c r="I702" s="249"/>
      <c r="J702" s="249"/>
      <c r="K702" s="249"/>
      <c r="L702" s="249"/>
      <c r="M702" s="249"/>
      <c r="N702" s="249"/>
      <c r="O702" s="249"/>
      <c r="P702" s="249"/>
      <c r="Q702" s="252"/>
      <c r="R702" s="252"/>
      <c r="S702" s="252"/>
      <c r="T702" s="252"/>
      <c r="U702" s="252"/>
      <c r="V702" s="252"/>
      <c r="W702" s="252"/>
      <c r="X702" s="252"/>
      <c r="Y702" s="252"/>
      <c r="Z702" s="252"/>
      <c r="AA702" s="252"/>
      <c r="AB702" s="252"/>
      <c r="AC702" s="252"/>
      <c r="AD702" s="252"/>
      <c r="AE702" s="229">
        <f>IF(OR(AND(E702="Feb",OR(F702=2012,OR(F702=2016,OR(F702=2020,OR(F702=2024,OR(F702=2028,F702=2032)))))),AND(E702="Feb",OR(F702=2036,OR(F702=2040,F702=2044)))),29,VLOOKUP(E702,Lookup!$B$2:$C$13,2,FALSE))</f>
        <v>30</v>
      </c>
      <c r="AF702" s="495">
        <f t="shared" si="55"/>
        <v>0</v>
      </c>
      <c r="AG702" s="496"/>
      <c r="AI702" s="229">
        <f t="shared" si="59"/>
        <v>20</v>
      </c>
    </row>
    <row r="703" spans="2:35" s="212" customFormat="1" ht="12.75" hidden="1">
      <c r="B703" s="211"/>
      <c r="D703" s="228">
        <f t="shared" si="57"/>
        <v>20</v>
      </c>
      <c r="E703" s="217" t="str">
        <f>IF(E702="","",VLOOKUP(E702,Lookup!$A$2:$B$13,2,FALSE))</f>
        <v>Oct</v>
      </c>
      <c r="F703" s="218">
        <f t="shared" si="56"/>
        <v>1919</v>
      </c>
      <c r="G703" s="249"/>
      <c r="H703" s="249"/>
      <c r="I703" s="249"/>
      <c r="J703" s="249"/>
      <c r="K703" s="249"/>
      <c r="L703" s="249"/>
      <c r="M703" s="249"/>
      <c r="N703" s="249"/>
      <c r="O703" s="249"/>
      <c r="P703" s="249"/>
      <c r="Q703" s="252"/>
      <c r="R703" s="252"/>
      <c r="S703" s="252"/>
      <c r="T703" s="252"/>
      <c r="U703" s="252"/>
      <c r="V703" s="252"/>
      <c r="W703" s="252"/>
      <c r="X703" s="252"/>
      <c r="Y703" s="252"/>
      <c r="Z703" s="252"/>
      <c r="AA703" s="252"/>
      <c r="AB703" s="252"/>
      <c r="AC703" s="252"/>
      <c r="AD703" s="252"/>
      <c r="AE703" s="229">
        <f>IF(OR(AND(E703="Feb",OR(F703=2012,OR(F703=2016,OR(F703=2020,OR(F703=2024,OR(F703=2028,F703=2032)))))),AND(E703="Feb",OR(F703=2036,OR(F703=2040,F703=2044)))),29,VLOOKUP(E703,Lookup!$B$2:$C$13,2,FALSE))</f>
        <v>31</v>
      </c>
      <c r="AF703" s="495">
        <f t="shared" si="55"/>
        <v>0</v>
      </c>
      <c r="AG703" s="496"/>
      <c r="AI703" s="229">
        <f t="shared" si="59"/>
        <v>20</v>
      </c>
    </row>
    <row r="704" spans="2:35" s="212" customFormat="1" ht="12.75" hidden="1">
      <c r="B704" s="211"/>
      <c r="D704" s="228">
        <f t="shared" si="57"/>
        <v>20</v>
      </c>
      <c r="E704" s="217" t="str">
        <f>IF(E703="","",VLOOKUP(E703,Lookup!$A$2:$B$13,2,FALSE))</f>
        <v>Nov</v>
      </c>
      <c r="F704" s="218">
        <f t="shared" si="56"/>
        <v>1919</v>
      </c>
      <c r="G704" s="249"/>
      <c r="H704" s="249"/>
      <c r="I704" s="249"/>
      <c r="J704" s="249"/>
      <c r="K704" s="249"/>
      <c r="L704" s="249"/>
      <c r="M704" s="249"/>
      <c r="N704" s="249"/>
      <c r="O704" s="249"/>
      <c r="P704" s="249"/>
      <c r="Q704" s="252"/>
      <c r="R704" s="252"/>
      <c r="S704" s="252"/>
      <c r="T704" s="252"/>
      <c r="U704" s="252"/>
      <c r="V704" s="252"/>
      <c r="W704" s="252"/>
      <c r="X704" s="252"/>
      <c r="Y704" s="252"/>
      <c r="Z704" s="252"/>
      <c r="AA704" s="252"/>
      <c r="AB704" s="252"/>
      <c r="AC704" s="252"/>
      <c r="AD704" s="252"/>
      <c r="AE704" s="229">
        <f>IF(OR(AND(E704="Feb",OR(F704=2012,OR(F704=2016,OR(F704=2020,OR(F704=2024,OR(F704=2028,F704=2032)))))),AND(E704="Feb",OR(F704=2036,OR(F704=2040,F704=2044)))),29,VLOOKUP(E704,Lookup!$B$2:$C$13,2,FALSE))</f>
        <v>30</v>
      </c>
      <c r="AF704" s="495">
        <f t="shared" si="55"/>
        <v>0</v>
      </c>
      <c r="AG704" s="496"/>
      <c r="AI704" s="229">
        <f t="shared" si="59"/>
        <v>20</v>
      </c>
    </row>
    <row r="705" spans="2:35" s="212" customFormat="1" ht="13.5" hidden="1" thickBot="1">
      <c r="B705" s="211"/>
      <c r="D705" s="230">
        <f t="shared" si="57"/>
        <v>20</v>
      </c>
      <c r="E705" s="231" t="str">
        <f>IF(E704="","",VLOOKUP(E704,Lookup!$A$2:$B$13,2,FALSE))</f>
        <v>Dec</v>
      </c>
      <c r="F705" s="232">
        <f t="shared" si="56"/>
        <v>1919</v>
      </c>
      <c r="G705" s="256"/>
      <c r="H705" s="256"/>
      <c r="I705" s="256"/>
      <c r="J705" s="256"/>
      <c r="K705" s="256"/>
      <c r="L705" s="256"/>
      <c r="M705" s="256"/>
      <c r="N705" s="256"/>
      <c r="O705" s="256"/>
      <c r="P705" s="256"/>
      <c r="Q705" s="257"/>
      <c r="R705" s="257"/>
      <c r="S705" s="257"/>
      <c r="T705" s="257"/>
      <c r="U705" s="257"/>
      <c r="V705" s="257"/>
      <c r="W705" s="257"/>
      <c r="X705" s="257"/>
      <c r="Y705" s="257"/>
      <c r="Z705" s="257"/>
      <c r="AA705" s="257"/>
      <c r="AB705" s="257"/>
      <c r="AC705" s="257"/>
      <c r="AD705" s="257"/>
      <c r="AE705" s="233">
        <f>IF(OR(AND(E705="Feb",OR(F705=2012,OR(F705=2016,OR(F705=2020,OR(F705=2024,OR(F705=2028,F705=2032)))))),AND(E705="Feb",OR(F705=2036,OR(F705=2040,F705=2044)))),29,VLOOKUP(E705,Lookup!$B$2:$C$13,2,FALSE))</f>
        <v>31</v>
      </c>
      <c r="AF705" s="531">
        <f t="shared" si="55"/>
        <v>0</v>
      </c>
      <c r="AG705" s="532"/>
      <c r="AI705" s="233">
        <f t="shared" si="59"/>
        <v>20</v>
      </c>
    </row>
    <row r="706" spans="2:35" s="212" customFormat="1" ht="12.75" hidden="1">
      <c r="B706" s="211"/>
      <c r="D706" s="213">
        <f t="shared" si="57"/>
        <v>21</v>
      </c>
      <c r="E706" s="234" t="str">
        <f>IF(E705="","",VLOOKUP(E705,Lookup!$A$2:$B$13,2,FALSE))</f>
        <v>Jan</v>
      </c>
      <c r="F706" s="235">
        <f t="shared" si="56"/>
        <v>1920</v>
      </c>
      <c r="G706" s="248"/>
      <c r="H706" s="248"/>
      <c r="I706" s="248"/>
      <c r="J706" s="248"/>
      <c r="K706" s="248"/>
      <c r="L706" s="248"/>
      <c r="M706" s="248"/>
      <c r="N706" s="248"/>
      <c r="O706" s="248"/>
      <c r="P706" s="248"/>
      <c r="Q706" s="251"/>
      <c r="R706" s="251"/>
      <c r="S706" s="251"/>
      <c r="T706" s="251"/>
      <c r="U706" s="251"/>
      <c r="V706" s="251"/>
      <c r="W706" s="251"/>
      <c r="X706" s="251"/>
      <c r="Y706" s="251"/>
      <c r="Z706" s="251"/>
      <c r="AA706" s="251"/>
      <c r="AB706" s="251"/>
      <c r="AC706" s="251"/>
      <c r="AD706" s="251"/>
      <c r="AE706" s="215">
        <f>IF(OR(AND(E706="Feb",OR(F706=2012,OR(F706=2016,OR(F706=2020,OR(F706=2024,OR(F706=2028,F706=2032)))))),AND(E706="Feb",OR(F706=2036,OR(F706=2040,F706=2044)))),29,VLOOKUP(E706,Lookup!$B$2:$C$13,2,FALSE))</f>
        <v>31</v>
      </c>
      <c r="AF706" s="528">
        <f t="shared" si="55"/>
        <v>0</v>
      </c>
      <c r="AG706" s="529"/>
      <c r="AI706" s="215">
        <f>+D706</f>
        <v>21</v>
      </c>
    </row>
    <row r="707" spans="2:35" s="212" customFormat="1" ht="12.75" hidden="1">
      <c r="B707" s="211"/>
      <c r="D707" s="216">
        <f t="shared" si="57"/>
        <v>21</v>
      </c>
      <c r="E707" s="217" t="str">
        <f>IF(E706="","",VLOOKUP(E706,Lookup!$A$2:$B$13,2,FALSE))</f>
        <v>Feb</v>
      </c>
      <c r="F707" s="218">
        <f t="shared" si="56"/>
        <v>1920</v>
      </c>
      <c r="G707" s="249"/>
      <c r="H707" s="249"/>
      <c r="I707" s="249"/>
      <c r="J707" s="249"/>
      <c r="K707" s="249"/>
      <c r="L707" s="249"/>
      <c r="M707" s="249"/>
      <c r="N707" s="249"/>
      <c r="O707" s="249"/>
      <c r="P707" s="249"/>
      <c r="Q707" s="252"/>
      <c r="R707" s="252"/>
      <c r="S707" s="252"/>
      <c r="T707" s="252"/>
      <c r="U707" s="252"/>
      <c r="V707" s="252"/>
      <c r="W707" s="252"/>
      <c r="X707" s="252"/>
      <c r="Y707" s="252"/>
      <c r="Z707" s="252"/>
      <c r="AA707" s="252"/>
      <c r="AB707" s="252"/>
      <c r="AC707" s="252"/>
      <c r="AD707" s="252"/>
      <c r="AE707" s="219">
        <f>IF(OR(AND(E707="Feb",OR(F707=2012,OR(F707=2016,OR(F707=2020,OR(F707=2024,OR(F707=2028,F707=2032)))))),AND(E707="Feb",OR(F707=2036,OR(F707=2040,F707=2044)))),29,VLOOKUP(E707,Lookup!$B$2:$C$13,2,FALSE))</f>
        <v>28</v>
      </c>
      <c r="AF707" s="495">
        <f t="shared" si="55"/>
        <v>0</v>
      </c>
      <c r="AG707" s="496"/>
      <c r="AI707" s="219">
        <f aca="true" t="shared" si="60" ref="AI707:AI729">+D707</f>
        <v>21</v>
      </c>
    </row>
    <row r="708" spans="2:35" s="212" customFormat="1" ht="12.75" hidden="1">
      <c r="B708" s="211"/>
      <c r="D708" s="216">
        <f t="shared" si="57"/>
        <v>21</v>
      </c>
      <c r="E708" s="217" t="str">
        <f>IF(E707="","",VLOOKUP(E707,Lookup!$A$2:$B$13,2,FALSE))</f>
        <v>Mar</v>
      </c>
      <c r="F708" s="218">
        <f t="shared" si="56"/>
        <v>1920</v>
      </c>
      <c r="G708" s="249"/>
      <c r="H708" s="249"/>
      <c r="I708" s="249"/>
      <c r="J708" s="249"/>
      <c r="K708" s="249"/>
      <c r="L708" s="249"/>
      <c r="M708" s="249"/>
      <c r="N708" s="249"/>
      <c r="O708" s="249"/>
      <c r="P708" s="249"/>
      <c r="Q708" s="252"/>
      <c r="R708" s="252"/>
      <c r="S708" s="252"/>
      <c r="T708" s="252"/>
      <c r="U708" s="252"/>
      <c r="V708" s="252"/>
      <c r="W708" s="252"/>
      <c r="X708" s="252"/>
      <c r="Y708" s="252"/>
      <c r="Z708" s="252"/>
      <c r="AA708" s="252"/>
      <c r="AB708" s="252"/>
      <c r="AC708" s="252"/>
      <c r="AD708" s="252"/>
      <c r="AE708" s="219">
        <f>IF(OR(AND(E708="Feb",OR(F708=2012,OR(F708=2016,OR(F708=2020,OR(F708=2024,OR(F708=2028,F708=2032)))))),AND(E708="Feb",OR(F708=2036,OR(F708=2040,F708=2044)))),29,VLOOKUP(E708,Lookup!$B$2:$C$13,2,FALSE))</f>
        <v>31</v>
      </c>
      <c r="AF708" s="495">
        <f t="shared" si="55"/>
        <v>0</v>
      </c>
      <c r="AG708" s="496"/>
      <c r="AI708" s="219">
        <f t="shared" si="60"/>
        <v>21</v>
      </c>
    </row>
    <row r="709" spans="2:35" s="212" customFormat="1" ht="12.75" hidden="1">
      <c r="B709" s="211"/>
      <c r="D709" s="216">
        <f t="shared" si="57"/>
        <v>21</v>
      </c>
      <c r="E709" s="217" t="str">
        <f>IF(E708="","",VLOOKUP(E708,Lookup!$A$2:$B$13,2,FALSE))</f>
        <v>Apr</v>
      </c>
      <c r="F709" s="218">
        <f t="shared" si="56"/>
        <v>1920</v>
      </c>
      <c r="G709" s="249"/>
      <c r="H709" s="249"/>
      <c r="I709" s="249"/>
      <c r="J709" s="249"/>
      <c r="K709" s="249"/>
      <c r="L709" s="249"/>
      <c r="M709" s="249"/>
      <c r="N709" s="249"/>
      <c r="O709" s="249"/>
      <c r="P709" s="249"/>
      <c r="Q709" s="252"/>
      <c r="R709" s="252"/>
      <c r="S709" s="252"/>
      <c r="T709" s="252"/>
      <c r="U709" s="252"/>
      <c r="V709" s="252"/>
      <c r="W709" s="252"/>
      <c r="X709" s="252"/>
      <c r="Y709" s="252"/>
      <c r="Z709" s="252"/>
      <c r="AA709" s="252"/>
      <c r="AB709" s="252"/>
      <c r="AC709" s="252"/>
      <c r="AD709" s="252"/>
      <c r="AE709" s="219">
        <f>IF(OR(AND(E709="Feb",OR(F709=2012,OR(F709=2016,OR(F709=2020,OR(F709=2024,OR(F709=2028,F709=2032)))))),AND(E709="Feb",OR(F709=2036,OR(F709=2040,F709=2044)))),29,VLOOKUP(E709,Lookup!$B$2:$C$13,2,FALSE))</f>
        <v>30</v>
      </c>
      <c r="AF709" s="495">
        <f t="shared" si="55"/>
        <v>0</v>
      </c>
      <c r="AG709" s="496"/>
      <c r="AI709" s="219">
        <f t="shared" si="60"/>
        <v>21</v>
      </c>
    </row>
    <row r="710" spans="2:35" s="212" customFormat="1" ht="12.75" hidden="1">
      <c r="B710" s="211"/>
      <c r="D710" s="216">
        <f t="shared" si="57"/>
        <v>21</v>
      </c>
      <c r="E710" s="217" t="str">
        <f>IF(E709="","",VLOOKUP(E709,Lookup!$A$2:$B$13,2,FALSE))</f>
        <v>May</v>
      </c>
      <c r="F710" s="218">
        <f t="shared" si="56"/>
        <v>1920</v>
      </c>
      <c r="G710" s="249"/>
      <c r="H710" s="249"/>
      <c r="I710" s="249"/>
      <c r="J710" s="249"/>
      <c r="K710" s="249"/>
      <c r="L710" s="249"/>
      <c r="M710" s="249"/>
      <c r="N710" s="249"/>
      <c r="O710" s="249"/>
      <c r="P710" s="249"/>
      <c r="Q710" s="252"/>
      <c r="R710" s="252"/>
      <c r="S710" s="252"/>
      <c r="T710" s="252"/>
      <c r="U710" s="252"/>
      <c r="V710" s="252"/>
      <c r="W710" s="252"/>
      <c r="X710" s="252"/>
      <c r="Y710" s="252"/>
      <c r="Z710" s="252"/>
      <c r="AA710" s="252"/>
      <c r="AB710" s="252"/>
      <c r="AC710" s="252"/>
      <c r="AD710" s="252"/>
      <c r="AE710" s="219">
        <f>IF(OR(AND(E710="Feb",OR(F710=2012,OR(F710=2016,OR(F710=2020,OR(F710=2024,OR(F710=2028,F710=2032)))))),AND(E710="Feb",OR(F710=2036,OR(F710=2040,F710=2044)))),29,VLOOKUP(E710,Lookup!$B$2:$C$13,2,FALSE))</f>
        <v>31</v>
      </c>
      <c r="AF710" s="495">
        <f t="shared" si="55"/>
        <v>0</v>
      </c>
      <c r="AG710" s="496"/>
      <c r="AI710" s="219">
        <f t="shared" si="60"/>
        <v>21</v>
      </c>
    </row>
    <row r="711" spans="2:35" s="212" customFormat="1" ht="12.75" hidden="1">
      <c r="B711" s="211"/>
      <c r="D711" s="216">
        <f t="shared" si="57"/>
        <v>21</v>
      </c>
      <c r="E711" s="217" t="str">
        <f>IF(E710="","",VLOOKUP(E710,Lookup!$A$2:$B$13,2,FALSE))</f>
        <v>Jun</v>
      </c>
      <c r="F711" s="218">
        <f t="shared" si="56"/>
        <v>1920</v>
      </c>
      <c r="G711" s="249"/>
      <c r="H711" s="249"/>
      <c r="I711" s="249"/>
      <c r="J711" s="249"/>
      <c r="K711" s="249"/>
      <c r="L711" s="249"/>
      <c r="M711" s="249"/>
      <c r="N711" s="249"/>
      <c r="O711" s="249"/>
      <c r="P711" s="249"/>
      <c r="Q711" s="252"/>
      <c r="R711" s="252"/>
      <c r="S711" s="252"/>
      <c r="T711" s="252"/>
      <c r="U711" s="252"/>
      <c r="V711" s="252"/>
      <c r="W711" s="252"/>
      <c r="X711" s="252"/>
      <c r="Y711" s="252"/>
      <c r="Z711" s="252"/>
      <c r="AA711" s="252"/>
      <c r="AB711" s="252"/>
      <c r="AC711" s="252"/>
      <c r="AD711" s="252"/>
      <c r="AE711" s="219">
        <f>IF(OR(AND(E711="Feb",OR(F711=2012,OR(F711=2016,OR(F711=2020,OR(F711=2024,OR(F711=2028,F711=2032)))))),AND(E711="Feb",OR(F711=2036,OR(F711=2040,F711=2044)))),29,VLOOKUP(E711,Lookup!$B$2:$C$13,2,FALSE))</f>
        <v>30</v>
      </c>
      <c r="AF711" s="495">
        <f t="shared" si="55"/>
        <v>0</v>
      </c>
      <c r="AG711" s="496"/>
      <c r="AI711" s="219">
        <f t="shared" si="60"/>
        <v>21</v>
      </c>
    </row>
    <row r="712" spans="2:35" s="212" customFormat="1" ht="12.75" hidden="1">
      <c r="B712" s="211"/>
      <c r="D712" s="216">
        <f t="shared" si="57"/>
        <v>21</v>
      </c>
      <c r="E712" s="217" t="str">
        <f>IF(E711="","",VLOOKUP(E711,Lookup!$A$2:$B$13,2,FALSE))</f>
        <v>Jul</v>
      </c>
      <c r="F712" s="218">
        <f t="shared" si="56"/>
        <v>1920</v>
      </c>
      <c r="G712" s="249"/>
      <c r="H712" s="249"/>
      <c r="I712" s="249"/>
      <c r="J712" s="249"/>
      <c r="K712" s="249"/>
      <c r="L712" s="249"/>
      <c r="M712" s="249"/>
      <c r="N712" s="249"/>
      <c r="O712" s="249"/>
      <c r="P712" s="249"/>
      <c r="Q712" s="252"/>
      <c r="R712" s="252"/>
      <c r="S712" s="252"/>
      <c r="T712" s="252"/>
      <c r="U712" s="252"/>
      <c r="V712" s="252"/>
      <c r="W712" s="252"/>
      <c r="X712" s="252"/>
      <c r="Y712" s="252"/>
      <c r="Z712" s="252"/>
      <c r="AA712" s="252"/>
      <c r="AB712" s="252"/>
      <c r="AC712" s="252"/>
      <c r="AD712" s="252"/>
      <c r="AE712" s="219">
        <f>IF(OR(AND(E712="Feb",OR(F712=2012,OR(F712=2016,OR(F712=2020,OR(F712=2024,OR(F712=2028,F712=2032)))))),AND(E712="Feb",OR(F712=2036,OR(F712=2040,F712=2044)))),29,VLOOKUP(E712,Lookup!$B$2:$C$13,2,FALSE))</f>
        <v>31</v>
      </c>
      <c r="AF712" s="495">
        <f t="shared" si="55"/>
        <v>0</v>
      </c>
      <c r="AG712" s="496"/>
      <c r="AI712" s="219">
        <f t="shared" si="60"/>
        <v>21</v>
      </c>
    </row>
    <row r="713" spans="2:35" s="212" customFormat="1" ht="12.75" hidden="1">
      <c r="B713" s="211"/>
      <c r="D713" s="216">
        <f t="shared" si="57"/>
        <v>21</v>
      </c>
      <c r="E713" s="217" t="str">
        <f>IF(E712="","",VLOOKUP(E712,Lookup!$A$2:$B$13,2,FALSE))</f>
        <v>Aug</v>
      </c>
      <c r="F713" s="218">
        <f t="shared" si="56"/>
        <v>1920</v>
      </c>
      <c r="G713" s="249"/>
      <c r="H713" s="249"/>
      <c r="I713" s="249"/>
      <c r="J713" s="249"/>
      <c r="K713" s="249"/>
      <c r="L713" s="249"/>
      <c r="M713" s="249"/>
      <c r="N713" s="249"/>
      <c r="O713" s="249"/>
      <c r="P713" s="249"/>
      <c r="Q713" s="252"/>
      <c r="R713" s="252"/>
      <c r="S713" s="252"/>
      <c r="T713" s="252"/>
      <c r="U713" s="252"/>
      <c r="V713" s="252"/>
      <c r="W713" s="252"/>
      <c r="X713" s="252"/>
      <c r="Y713" s="252"/>
      <c r="Z713" s="252"/>
      <c r="AA713" s="252"/>
      <c r="AB713" s="252"/>
      <c r="AC713" s="252"/>
      <c r="AD713" s="252"/>
      <c r="AE713" s="219">
        <f>IF(OR(AND(E713="Feb",OR(F713=2012,OR(F713=2016,OR(F713=2020,OR(F713=2024,OR(F713=2028,F713=2032)))))),AND(E713="Feb",OR(F713=2036,OR(F713=2040,F713=2044)))),29,VLOOKUP(E713,Lookup!$B$2:$C$13,2,FALSE))</f>
        <v>31</v>
      </c>
      <c r="AF713" s="495">
        <f t="shared" si="55"/>
        <v>0</v>
      </c>
      <c r="AG713" s="496"/>
      <c r="AI713" s="219">
        <f t="shared" si="60"/>
        <v>21</v>
      </c>
    </row>
    <row r="714" spans="2:35" s="212" customFormat="1" ht="12.75" hidden="1">
      <c r="B714" s="211"/>
      <c r="D714" s="216">
        <f t="shared" si="57"/>
        <v>21</v>
      </c>
      <c r="E714" s="217" t="str">
        <f>IF(E713="","",VLOOKUP(E713,Lookup!$A$2:$B$13,2,FALSE))</f>
        <v>Sep</v>
      </c>
      <c r="F714" s="218">
        <f t="shared" si="56"/>
        <v>1920</v>
      </c>
      <c r="G714" s="249"/>
      <c r="H714" s="249"/>
      <c r="I714" s="249"/>
      <c r="J714" s="249"/>
      <c r="K714" s="249"/>
      <c r="L714" s="249"/>
      <c r="M714" s="249"/>
      <c r="N714" s="249"/>
      <c r="O714" s="249"/>
      <c r="P714" s="249"/>
      <c r="Q714" s="252"/>
      <c r="R714" s="252"/>
      <c r="S714" s="252"/>
      <c r="T714" s="252"/>
      <c r="U714" s="252"/>
      <c r="V714" s="252"/>
      <c r="W714" s="252"/>
      <c r="X714" s="252"/>
      <c r="Y714" s="252"/>
      <c r="Z714" s="252"/>
      <c r="AA714" s="252"/>
      <c r="AB714" s="252"/>
      <c r="AC714" s="252"/>
      <c r="AD714" s="252"/>
      <c r="AE714" s="219">
        <f>IF(OR(AND(E714="Feb",OR(F714=2012,OR(F714=2016,OR(F714=2020,OR(F714=2024,OR(F714=2028,F714=2032)))))),AND(E714="Feb",OR(F714=2036,OR(F714=2040,F714=2044)))),29,VLOOKUP(E714,Lookup!$B$2:$C$13,2,FALSE))</f>
        <v>30</v>
      </c>
      <c r="AF714" s="495">
        <f t="shared" si="55"/>
        <v>0</v>
      </c>
      <c r="AG714" s="496"/>
      <c r="AI714" s="219">
        <f t="shared" si="60"/>
        <v>21</v>
      </c>
    </row>
    <row r="715" spans="2:35" s="212" customFormat="1" ht="12.75" hidden="1">
      <c r="B715" s="211"/>
      <c r="D715" s="216">
        <f t="shared" si="57"/>
        <v>21</v>
      </c>
      <c r="E715" s="217" t="str">
        <f>IF(E714="","",VLOOKUP(E714,Lookup!$A$2:$B$13,2,FALSE))</f>
        <v>Oct</v>
      </c>
      <c r="F715" s="218">
        <f t="shared" si="56"/>
        <v>1920</v>
      </c>
      <c r="G715" s="249"/>
      <c r="H715" s="249"/>
      <c r="I715" s="249"/>
      <c r="J715" s="249"/>
      <c r="K715" s="249"/>
      <c r="L715" s="249"/>
      <c r="M715" s="249"/>
      <c r="N715" s="249"/>
      <c r="O715" s="249"/>
      <c r="P715" s="249"/>
      <c r="Q715" s="252"/>
      <c r="R715" s="252"/>
      <c r="S715" s="252"/>
      <c r="T715" s="252"/>
      <c r="U715" s="252"/>
      <c r="V715" s="252"/>
      <c r="W715" s="252"/>
      <c r="X715" s="252"/>
      <c r="Y715" s="252"/>
      <c r="Z715" s="252"/>
      <c r="AA715" s="252"/>
      <c r="AB715" s="252"/>
      <c r="AC715" s="252"/>
      <c r="AD715" s="252"/>
      <c r="AE715" s="219">
        <f>IF(OR(AND(E715="Feb",OR(F715=2012,OR(F715=2016,OR(F715=2020,OR(F715=2024,OR(F715=2028,F715=2032)))))),AND(E715="Feb",OR(F715=2036,OR(F715=2040,F715=2044)))),29,VLOOKUP(E715,Lookup!$B$2:$C$13,2,FALSE))</f>
        <v>31</v>
      </c>
      <c r="AF715" s="495">
        <f t="shared" si="55"/>
        <v>0</v>
      </c>
      <c r="AG715" s="496"/>
      <c r="AI715" s="219">
        <f t="shared" si="60"/>
        <v>21</v>
      </c>
    </row>
    <row r="716" spans="2:35" s="212" customFormat="1" ht="12.75" hidden="1">
      <c r="B716" s="211"/>
      <c r="D716" s="216">
        <f t="shared" si="57"/>
        <v>21</v>
      </c>
      <c r="E716" s="217" t="str">
        <f>IF(E715="","",VLOOKUP(E715,Lookup!$A$2:$B$13,2,FALSE))</f>
        <v>Nov</v>
      </c>
      <c r="F716" s="218">
        <f t="shared" si="56"/>
        <v>1920</v>
      </c>
      <c r="G716" s="249"/>
      <c r="H716" s="249"/>
      <c r="I716" s="249"/>
      <c r="J716" s="249"/>
      <c r="K716" s="249"/>
      <c r="L716" s="249"/>
      <c r="M716" s="249"/>
      <c r="N716" s="249"/>
      <c r="O716" s="249"/>
      <c r="P716" s="249"/>
      <c r="Q716" s="252"/>
      <c r="R716" s="252"/>
      <c r="S716" s="252"/>
      <c r="T716" s="252"/>
      <c r="U716" s="252"/>
      <c r="V716" s="252"/>
      <c r="W716" s="252"/>
      <c r="X716" s="252"/>
      <c r="Y716" s="252"/>
      <c r="Z716" s="252"/>
      <c r="AA716" s="252"/>
      <c r="AB716" s="252"/>
      <c r="AC716" s="252"/>
      <c r="AD716" s="252"/>
      <c r="AE716" s="219">
        <f>IF(OR(AND(E716="Feb",OR(F716=2012,OR(F716=2016,OR(F716=2020,OR(F716=2024,OR(F716=2028,F716=2032)))))),AND(E716="Feb",OR(F716=2036,OR(F716=2040,F716=2044)))),29,VLOOKUP(E716,Lookup!$B$2:$C$13,2,FALSE))</f>
        <v>30</v>
      </c>
      <c r="AF716" s="495">
        <f t="shared" si="55"/>
        <v>0</v>
      </c>
      <c r="AG716" s="496"/>
      <c r="AI716" s="219">
        <f t="shared" si="60"/>
        <v>21</v>
      </c>
    </row>
    <row r="717" spans="2:35" s="212" customFormat="1" ht="13.5" hidden="1" thickBot="1">
      <c r="B717" s="211"/>
      <c r="D717" s="220">
        <f t="shared" si="57"/>
        <v>21</v>
      </c>
      <c r="E717" s="221" t="str">
        <f>IF(E716="","",VLOOKUP(E716,Lookup!$A$2:$B$13,2,FALSE))</f>
        <v>Dec</v>
      </c>
      <c r="F717" s="222">
        <f t="shared" si="56"/>
        <v>1920</v>
      </c>
      <c r="G717" s="250"/>
      <c r="H717" s="250"/>
      <c r="I717" s="250"/>
      <c r="J717" s="250"/>
      <c r="K717" s="250"/>
      <c r="L717" s="250"/>
      <c r="M717" s="250"/>
      <c r="N717" s="250"/>
      <c r="O717" s="250"/>
      <c r="P717" s="250"/>
      <c r="Q717" s="253"/>
      <c r="R717" s="253"/>
      <c r="S717" s="253"/>
      <c r="T717" s="253"/>
      <c r="U717" s="253"/>
      <c r="V717" s="253"/>
      <c r="W717" s="253"/>
      <c r="X717" s="253"/>
      <c r="Y717" s="253"/>
      <c r="Z717" s="253"/>
      <c r="AA717" s="253"/>
      <c r="AB717" s="253"/>
      <c r="AC717" s="253"/>
      <c r="AD717" s="253"/>
      <c r="AE717" s="223">
        <f>IF(OR(AND(E717="Feb",OR(F717=2012,OR(F717=2016,OR(F717=2020,OR(F717=2024,OR(F717=2028,F717=2032)))))),AND(E717="Feb",OR(F717=2036,OR(F717=2040,F717=2044)))),29,VLOOKUP(E717,Lookup!$B$2:$C$13,2,FALSE))</f>
        <v>31</v>
      </c>
      <c r="AF717" s="522">
        <f t="shared" si="55"/>
        <v>0</v>
      </c>
      <c r="AG717" s="523"/>
      <c r="AI717" s="223">
        <f t="shared" si="60"/>
        <v>21</v>
      </c>
    </row>
    <row r="718" spans="2:35" s="212" customFormat="1" ht="12.75" hidden="1">
      <c r="B718" s="211"/>
      <c r="D718" s="224">
        <f t="shared" si="57"/>
        <v>22</v>
      </c>
      <c r="E718" s="225" t="str">
        <f>IF(E717="","",VLOOKUP(E717,Lookup!$A$2:$B$13,2,FALSE))</f>
        <v>Jan</v>
      </c>
      <c r="F718" s="226">
        <f t="shared" si="56"/>
        <v>1921</v>
      </c>
      <c r="G718" s="254"/>
      <c r="H718" s="254"/>
      <c r="I718" s="254"/>
      <c r="J718" s="254"/>
      <c r="K718" s="254"/>
      <c r="L718" s="254"/>
      <c r="M718" s="254"/>
      <c r="N718" s="254"/>
      <c r="O718" s="254"/>
      <c r="P718" s="254"/>
      <c r="Q718" s="255"/>
      <c r="R718" s="255"/>
      <c r="S718" s="255"/>
      <c r="T718" s="255"/>
      <c r="U718" s="255"/>
      <c r="V718" s="255"/>
      <c r="W718" s="255"/>
      <c r="X718" s="255"/>
      <c r="Y718" s="255"/>
      <c r="Z718" s="255"/>
      <c r="AA718" s="255"/>
      <c r="AB718" s="255"/>
      <c r="AC718" s="255"/>
      <c r="AD718" s="255"/>
      <c r="AE718" s="227">
        <f>IF(OR(AND(E718="Feb",OR(F718=2012,OR(F718=2016,OR(F718=2020,OR(F718=2024,OR(F718=2028,F718=2032)))))),AND(E718="Feb",OR(F718=2036,OR(F718=2040,F718=2044)))),29,VLOOKUP(E718,Lookup!$B$2:$C$13,2,FALSE))</f>
        <v>31</v>
      </c>
      <c r="AF718" s="502">
        <f t="shared" si="55"/>
        <v>0</v>
      </c>
      <c r="AG718" s="503"/>
      <c r="AI718" s="227">
        <f t="shared" si="60"/>
        <v>22</v>
      </c>
    </row>
    <row r="719" spans="2:35" s="212" customFormat="1" ht="12.75" hidden="1">
      <c r="B719" s="211"/>
      <c r="D719" s="228">
        <f t="shared" si="57"/>
        <v>22</v>
      </c>
      <c r="E719" s="217" t="str">
        <f>IF(E718="","",VLOOKUP(E718,Lookup!$A$2:$B$13,2,FALSE))</f>
        <v>Feb</v>
      </c>
      <c r="F719" s="218">
        <f t="shared" si="56"/>
        <v>1921</v>
      </c>
      <c r="G719" s="249"/>
      <c r="H719" s="249"/>
      <c r="I719" s="249"/>
      <c r="J719" s="249"/>
      <c r="K719" s="249"/>
      <c r="L719" s="249"/>
      <c r="M719" s="249"/>
      <c r="N719" s="249"/>
      <c r="O719" s="249"/>
      <c r="P719" s="249"/>
      <c r="Q719" s="252"/>
      <c r="R719" s="252"/>
      <c r="S719" s="252"/>
      <c r="T719" s="252"/>
      <c r="U719" s="252"/>
      <c r="V719" s="252"/>
      <c r="W719" s="252"/>
      <c r="X719" s="252"/>
      <c r="Y719" s="252"/>
      <c r="Z719" s="252"/>
      <c r="AA719" s="252"/>
      <c r="AB719" s="252"/>
      <c r="AC719" s="252"/>
      <c r="AD719" s="252"/>
      <c r="AE719" s="229">
        <f>IF(OR(AND(E719="Feb",OR(F719=2012,OR(F719=2016,OR(F719=2020,OR(F719=2024,OR(F719=2028,F719=2032)))))),AND(E719="Feb",OR(F719=2036,OR(F719=2040,F719=2044)))),29,VLOOKUP(E719,Lookup!$B$2:$C$13,2,FALSE))</f>
        <v>28</v>
      </c>
      <c r="AF719" s="495">
        <f t="shared" si="55"/>
        <v>0</v>
      </c>
      <c r="AG719" s="496"/>
      <c r="AI719" s="229">
        <f t="shared" si="60"/>
        <v>22</v>
      </c>
    </row>
    <row r="720" spans="2:35" s="212" customFormat="1" ht="12.75" hidden="1">
      <c r="B720" s="211"/>
      <c r="D720" s="228">
        <f t="shared" si="57"/>
        <v>22</v>
      </c>
      <c r="E720" s="217" t="str">
        <f>IF(E719="","",VLOOKUP(E719,Lookup!$A$2:$B$13,2,FALSE))</f>
        <v>Mar</v>
      </c>
      <c r="F720" s="218">
        <f t="shared" si="56"/>
        <v>1921</v>
      </c>
      <c r="G720" s="249"/>
      <c r="H720" s="249"/>
      <c r="I720" s="249"/>
      <c r="J720" s="249"/>
      <c r="K720" s="249"/>
      <c r="L720" s="249"/>
      <c r="M720" s="249"/>
      <c r="N720" s="249"/>
      <c r="O720" s="249"/>
      <c r="P720" s="249"/>
      <c r="Q720" s="252"/>
      <c r="R720" s="252"/>
      <c r="S720" s="252"/>
      <c r="T720" s="252"/>
      <c r="U720" s="252"/>
      <c r="V720" s="252"/>
      <c r="W720" s="252"/>
      <c r="X720" s="252"/>
      <c r="Y720" s="252"/>
      <c r="Z720" s="252"/>
      <c r="AA720" s="252"/>
      <c r="AB720" s="252"/>
      <c r="AC720" s="252"/>
      <c r="AD720" s="252"/>
      <c r="AE720" s="229">
        <f>IF(OR(AND(E720="Feb",OR(F720=2012,OR(F720=2016,OR(F720=2020,OR(F720=2024,OR(F720=2028,F720=2032)))))),AND(E720="Feb",OR(F720=2036,OR(F720=2040,F720=2044)))),29,VLOOKUP(E720,Lookup!$B$2:$C$13,2,FALSE))</f>
        <v>31</v>
      </c>
      <c r="AF720" s="495">
        <f t="shared" si="55"/>
        <v>0</v>
      </c>
      <c r="AG720" s="496"/>
      <c r="AI720" s="229">
        <f t="shared" si="60"/>
        <v>22</v>
      </c>
    </row>
    <row r="721" spans="2:35" s="212" customFormat="1" ht="12.75" hidden="1">
      <c r="B721" s="211"/>
      <c r="D721" s="228">
        <f t="shared" si="57"/>
        <v>22</v>
      </c>
      <c r="E721" s="217" t="str">
        <f>IF(E720="","",VLOOKUP(E720,Lookup!$A$2:$B$13,2,FALSE))</f>
        <v>Apr</v>
      </c>
      <c r="F721" s="218">
        <f t="shared" si="56"/>
        <v>1921</v>
      </c>
      <c r="G721" s="249"/>
      <c r="H721" s="249"/>
      <c r="I721" s="249"/>
      <c r="J721" s="249"/>
      <c r="K721" s="249"/>
      <c r="L721" s="249"/>
      <c r="M721" s="249"/>
      <c r="N721" s="249"/>
      <c r="O721" s="249"/>
      <c r="P721" s="249"/>
      <c r="Q721" s="252"/>
      <c r="R721" s="252"/>
      <c r="S721" s="252"/>
      <c r="T721" s="252"/>
      <c r="U721" s="252"/>
      <c r="V721" s="252"/>
      <c r="W721" s="252"/>
      <c r="X721" s="252"/>
      <c r="Y721" s="252"/>
      <c r="Z721" s="252"/>
      <c r="AA721" s="252"/>
      <c r="AB721" s="252"/>
      <c r="AC721" s="252"/>
      <c r="AD721" s="252"/>
      <c r="AE721" s="229">
        <f>IF(OR(AND(E721="Feb",OR(F721=2012,OR(F721=2016,OR(F721=2020,OR(F721=2024,OR(F721=2028,F721=2032)))))),AND(E721="Feb",OR(F721=2036,OR(F721=2040,F721=2044)))),29,VLOOKUP(E721,Lookup!$B$2:$C$13,2,FALSE))</f>
        <v>30</v>
      </c>
      <c r="AF721" s="495">
        <f t="shared" si="55"/>
        <v>0</v>
      </c>
      <c r="AG721" s="496"/>
      <c r="AI721" s="229">
        <f t="shared" si="60"/>
        <v>22</v>
      </c>
    </row>
    <row r="722" spans="2:35" s="212" customFormat="1" ht="12.75" hidden="1">
      <c r="B722" s="211"/>
      <c r="D722" s="228">
        <f t="shared" si="57"/>
        <v>22</v>
      </c>
      <c r="E722" s="217" t="str">
        <f>IF(E721="","",VLOOKUP(E721,Lookup!$A$2:$B$13,2,FALSE))</f>
        <v>May</v>
      </c>
      <c r="F722" s="218">
        <f t="shared" si="56"/>
        <v>1921</v>
      </c>
      <c r="G722" s="249"/>
      <c r="H722" s="249"/>
      <c r="I722" s="249"/>
      <c r="J722" s="249"/>
      <c r="K722" s="249"/>
      <c r="L722" s="249"/>
      <c r="M722" s="249"/>
      <c r="N722" s="249"/>
      <c r="O722" s="249"/>
      <c r="P722" s="249"/>
      <c r="Q722" s="252"/>
      <c r="R722" s="252"/>
      <c r="S722" s="252"/>
      <c r="T722" s="252"/>
      <c r="U722" s="252"/>
      <c r="V722" s="252"/>
      <c r="W722" s="252"/>
      <c r="X722" s="252"/>
      <c r="Y722" s="252"/>
      <c r="Z722" s="252"/>
      <c r="AA722" s="252"/>
      <c r="AB722" s="252"/>
      <c r="AC722" s="252"/>
      <c r="AD722" s="252"/>
      <c r="AE722" s="229">
        <f>IF(OR(AND(E722="Feb",OR(F722=2012,OR(F722=2016,OR(F722=2020,OR(F722=2024,OR(F722=2028,F722=2032)))))),AND(E722="Feb",OR(F722=2036,OR(F722=2040,F722=2044)))),29,VLOOKUP(E722,Lookup!$B$2:$C$13,2,FALSE))</f>
        <v>31</v>
      </c>
      <c r="AF722" s="495">
        <f aca="true" t="shared" si="61" ref="AF722:AF785">SUM(G722:AD722)*AE722</f>
        <v>0</v>
      </c>
      <c r="AG722" s="496"/>
      <c r="AI722" s="229">
        <f t="shared" si="60"/>
        <v>22</v>
      </c>
    </row>
    <row r="723" spans="2:35" s="212" customFormat="1" ht="12.75" hidden="1">
      <c r="B723" s="211"/>
      <c r="D723" s="228">
        <f t="shared" si="57"/>
        <v>22</v>
      </c>
      <c r="E723" s="217" t="str">
        <f>IF(E722="","",VLOOKUP(E722,Lookup!$A$2:$B$13,2,FALSE))</f>
        <v>Jun</v>
      </c>
      <c r="F723" s="218">
        <f aca="true" t="shared" si="62" ref="F723:F786">IF(E722=0,"",IF(E722="Dec",F722+1,F722))</f>
        <v>1921</v>
      </c>
      <c r="G723" s="249"/>
      <c r="H723" s="249"/>
      <c r="I723" s="249"/>
      <c r="J723" s="249"/>
      <c r="K723" s="249"/>
      <c r="L723" s="249"/>
      <c r="M723" s="249"/>
      <c r="N723" s="249"/>
      <c r="O723" s="249"/>
      <c r="P723" s="249"/>
      <c r="Q723" s="252"/>
      <c r="R723" s="252"/>
      <c r="S723" s="252"/>
      <c r="T723" s="252"/>
      <c r="U723" s="252"/>
      <c r="V723" s="252"/>
      <c r="W723" s="252"/>
      <c r="X723" s="252"/>
      <c r="Y723" s="252"/>
      <c r="Z723" s="252"/>
      <c r="AA723" s="252"/>
      <c r="AB723" s="252"/>
      <c r="AC723" s="252"/>
      <c r="AD723" s="252"/>
      <c r="AE723" s="229">
        <f>IF(OR(AND(E723="Feb",OR(F723=2012,OR(F723=2016,OR(F723=2020,OR(F723=2024,OR(F723=2028,F723=2032)))))),AND(E723="Feb",OR(F723=2036,OR(F723=2040,F723=2044)))),29,VLOOKUP(E723,Lookup!$B$2:$C$13,2,FALSE))</f>
        <v>30</v>
      </c>
      <c r="AF723" s="495">
        <f t="shared" si="61"/>
        <v>0</v>
      </c>
      <c r="AG723" s="496"/>
      <c r="AI723" s="229">
        <f t="shared" si="60"/>
        <v>22</v>
      </c>
    </row>
    <row r="724" spans="2:35" s="212" customFormat="1" ht="12.75" hidden="1">
      <c r="B724" s="211"/>
      <c r="D724" s="228">
        <f t="shared" si="57"/>
        <v>22</v>
      </c>
      <c r="E724" s="217" t="str">
        <f>IF(E723="","",VLOOKUP(E723,Lookup!$A$2:$B$13,2,FALSE))</f>
        <v>Jul</v>
      </c>
      <c r="F724" s="218">
        <f t="shared" si="62"/>
        <v>1921</v>
      </c>
      <c r="G724" s="249"/>
      <c r="H724" s="249"/>
      <c r="I724" s="249"/>
      <c r="J724" s="249"/>
      <c r="K724" s="249"/>
      <c r="L724" s="249"/>
      <c r="M724" s="249"/>
      <c r="N724" s="249"/>
      <c r="O724" s="249"/>
      <c r="P724" s="249"/>
      <c r="Q724" s="252"/>
      <c r="R724" s="252"/>
      <c r="S724" s="252"/>
      <c r="T724" s="252"/>
      <c r="U724" s="252"/>
      <c r="V724" s="252"/>
      <c r="W724" s="252"/>
      <c r="X724" s="252"/>
      <c r="Y724" s="252"/>
      <c r="Z724" s="252"/>
      <c r="AA724" s="252"/>
      <c r="AB724" s="252"/>
      <c r="AC724" s="252"/>
      <c r="AD724" s="252"/>
      <c r="AE724" s="229">
        <f>IF(OR(AND(E724="Feb",OR(F724=2012,OR(F724=2016,OR(F724=2020,OR(F724=2024,OR(F724=2028,F724=2032)))))),AND(E724="Feb",OR(F724=2036,OR(F724=2040,F724=2044)))),29,VLOOKUP(E724,Lookup!$B$2:$C$13,2,FALSE))</f>
        <v>31</v>
      </c>
      <c r="AF724" s="495">
        <f t="shared" si="61"/>
        <v>0</v>
      </c>
      <c r="AG724" s="496"/>
      <c r="AI724" s="229">
        <f t="shared" si="60"/>
        <v>22</v>
      </c>
    </row>
    <row r="725" spans="2:35" s="212" customFormat="1" ht="12.75" hidden="1">
      <c r="B725" s="211"/>
      <c r="D725" s="228">
        <f t="shared" si="57"/>
        <v>22</v>
      </c>
      <c r="E725" s="217" t="str">
        <f>IF(E724="","",VLOOKUP(E724,Lookup!$A$2:$B$13,2,FALSE))</f>
        <v>Aug</v>
      </c>
      <c r="F725" s="218">
        <f t="shared" si="62"/>
        <v>1921</v>
      </c>
      <c r="G725" s="249"/>
      <c r="H725" s="249"/>
      <c r="I725" s="249"/>
      <c r="J725" s="249"/>
      <c r="K725" s="249"/>
      <c r="L725" s="249"/>
      <c r="M725" s="249"/>
      <c r="N725" s="249"/>
      <c r="O725" s="249"/>
      <c r="P725" s="249"/>
      <c r="Q725" s="252"/>
      <c r="R725" s="252"/>
      <c r="S725" s="252"/>
      <c r="T725" s="252"/>
      <c r="U725" s="252"/>
      <c r="V725" s="252"/>
      <c r="W725" s="252"/>
      <c r="X725" s="252"/>
      <c r="Y725" s="252"/>
      <c r="Z725" s="252"/>
      <c r="AA725" s="252"/>
      <c r="AB725" s="252"/>
      <c r="AC725" s="252"/>
      <c r="AD725" s="252"/>
      <c r="AE725" s="229">
        <f>IF(OR(AND(E725="Feb",OR(F725=2012,OR(F725=2016,OR(F725=2020,OR(F725=2024,OR(F725=2028,F725=2032)))))),AND(E725="Feb",OR(F725=2036,OR(F725=2040,F725=2044)))),29,VLOOKUP(E725,Lookup!$B$2:$C$13,2,FALSE))</f>
        <v>31</v>
      </c>
      <c r="AF725" s="495">
        <f t="shared" si="61"/>
        <v>0</v>
      </c>
      <c r="AG725" s="496"/>
      <c r="AI725" s="229">
        <f t="shared" si="60"/>
        <v>22</v>
      </c>
    </row>
    <row r="726" spans="2:35" s="212" customFormat="1" ht="12.75" hidden="1">
      <c r="B726" s="211"/>
      <c r="D726" s="228">
        <f t="shared" si="57"/>
        <v>22</v>
      </c>
      <c r="E726" s="217" t="str">
        <f>IF(E725="","",VLOOKUP(E725,Lookup!$A$2:$B$13,2,FALSE))</f>
        <v>Sep</v>
      </c>
      <c r="F726" s="218">
        <f t="shared" si="62"/>
        <v>1921</v>
      </c>
      <c r="G726" s="249"/>
      <c r="H726" s="249"/>
      <c r="I726" s="249"/>
      <c r="J726" s="249"/>
      <c r="K726" s="249"/>
      <c r="L726" s="249"/>
      <c r="M726" s="249"/>
      <c r="N726" s="249"/>
      <c r="O726" s="249"/>
      <c r="P726" s="249"/>
      <c r="Q726" s="252"/>
      <c r="R726" s="252"/>
      <c r="S726" s="252"/>
      <c r="T726" s="252"/>
      <c r="U726" s="252"/>
      <c r="V726" s="252"/>
      <c r="W726" s="252"/>
      <c r="X726" s="252"/>
      <c r="Y726" s="252"/>
      <c r="Z726" s="252"/>
      <c r="AA726" s="252"/>
      <c r="AB726" s="252"/>
      <c r="AC726" s="252"/>
      <c r="AD726" s="252"/>
      <c r="AE726" s="229">
        <f>IF(OR(AND(E726="Feb",OR(F726=2012,OR(F726=2016,OR(F726=2020,OR(F726=2024,OR(F726=2028,F726=2032)))))),AND(E726="Feb",OR(F726=2036,OR(F726=2040,F726=2044)))),29,VLOOKUP(E726,Lookup!$B$2:$C$13,2,FALSE))</f>
        <v>30</v>
      </c>
      <c r="AF726" s="495">
        <f t="shared" si="61"/>
        <v>0</v>
      </c>
      <c r="AG726" s="496"/>
      <c r="AI726" s="229">
        <f t="shared" si="60"/>
        <v>22</v>
      </c>
    </row>
    <row r="727" spans="2:35" s="212" customFormat="1" ht="12.75" hidden="1">
      <c r="B727" s="211"/>
      <c r="D727" s="228">
        <f t="shared" si="57"/>
        <v>22</v>
      </c>
      <c r="E727" s="217" t="str">
        <f>IF(E726="","",VLOOKUP(E726,Lookup!$A$2:$B$13,2,FALSE))</f>
        <v>Oct</v>
      </c>
      <c r="F727" s="218">
        <f t="shared" si="62"/>
        <v>1921</v>
      </c>
      <c r="G727" s="249"/>
      <c r="H727" s="249"/>
      <c r="I727" s="249"/>
      <c r="J727" s="249"/>
      <c r="K727" s="249"/>
      <c r="L727" s="249"/>
      <c r="M727" s="249"/>
      <c r="N727" s="249"/>
      <c r="O727" s="249"/>
      <c r="P727" s="249"/>
      <c r="Q727" s="252"/>
      <c r="R727" s="252"/>
      <c r="S727" s="252"/>
      <c r="T727" s="252"/>
      <c r="U727" s="252"/>
      <c r="V727" s="252"/>
      <c r="W727" s="252"/>
      <c r="X727" s="252"/>
      <c r="Y727" s="252"/>
      <c r="Z727" s="252"/>
      <c r="AA727" s="252"/>
      <c r="AB727" s="252"/>
      <c r="AC727" s="252"/>
      <c r="AD727" s="252"/>
      <c r="AE727" s="229">
        <f>IF(OR(AND(E727="Feb",OR(F727=2012,OR(F727=2016,OR(F727=2020,OR(F727=2024,OR(F727=2028,F727=2032)))))),AND(E727="Feb",OR(F727=2036,OR(F727=2040,F727=2044)))),29,VLOOKUP(E727,Lookup!$B$2:$C$13,2,FALSE))</f>
        <v>31</v>
      </c>
      <c r="AF727" s="495">
        <f t="shared" si="61"/>
        <v>0</v>
      </c>
      <c r="AG727" s="496"/>
      <c r="AI727" s="229">
        <f t="shared" si="60"/>
        <v>22</v>
      </c>
    </row>
    <row r="728" spans="2:35" s="212" customFormat="1" ht="12.75" hidden="1">
      <c r="B728" s="211"/>
      <c r="D728" s="228">
        <f t="shared" si="57"/>
        <v>22</v>
      </c>
      <c r="E728" s="217" t="str">
        <f>IF(E727="","",VLOOKUP(E727,Lookup!$A$2:$B$13,2,FALSE))</f>
        <v>Nov</v>
      </c>
      <c r="F728" s="218">
        <f t="shared" si="62"/>
        <v>1921</v>
      </c>
      <c r="G728" s="249"/>
      <c r="H728" s="249"/>
      <c r="I728" s="249"/>
      <c r="J728" s="249"/>
      <c r="K728" s="249"/>
      <c r="L728" s="249"/>
      <c r="M728" s="249"/>
      <c r="N728" s="249"/>
      <c r="O728" s="249"/>
      <c r="P728" s="249"/>
      <c r="Q728" s="252"/>
      <c r="R728" s="252"/>
      <c r="S728" s="252"/>
      <c r="T728" s="252"/>
      <c r="U728" s="252"/>
      <c r="V728" s="252"/>
      <c r="W728" s="252"/>
      <c r="X728" s="252"/>
      <c r="Y728" s="252"/>
      <c r="Z728" s="252"/>
      <c r="AA728" s="252"/>
      <c r="AB728" s="252"/>
      <c r="AC728" s="252"/>
      <c r="AD728" s="252"/>
      <c r="AE728" s="229">
        <f>IF(OR(AND(E728="Feb",OR(F728=2012,OR(F728=2016,OR(F728=2020,OR(F728=2024,OR(F728=2028,F728=2032)))))),AND(E728="Feb",OR(F728=2036,OR(F728=2040,F728=2044)))),29,VLOOKUP(E728,Lookup!$B$2:$C$13,2,FALSE))</f>
        <v>30</v>
      </c>
      <c r="AF728" s="495">
        <f t="shared" si="61"/>
        <v>0</v>
      </c>
      <c r="AG728" s="496"/>
      <c r="AI728" s="229">
        <f t="shared" si="60"/>
        <v>22</v>
      </c>
    </row>
    <row r="729" spans="2:35" s="212" customFormat="1" ht="13.5" hidden="1" thickBot="1">
      <c r="B729" s="211"/>
      <c r="D729" s="230">
        <f t="shared" si="57"/>
        <v>22</v>
      </c>
      <c r="E729" s="231" t="str">
        <f>IF(E728="","",VLOOKUP(E728,Lookup!$A$2:$B$13,2,FALSE))</f>
        <v>Dec</v>
      </c>
      <c r="F729" s="232">
        <f t="shared" si="62"/>
        <v>1921</v>
      </c>
      <c r="G729" s="256"/>
      <c r="H729" s="256"/>
      <c r="I729" s="256"/>
      <c r="J729" s="256"/>
      <c r="K729" s="256"/>
      <c r="L729" s="256"/>
      <c r="M729" s="256"/>
      <c r="N729" s="256"/>
      <c r="O729" s="256"/>
      <c r="P729" s="256"/>
      <c r="Q729" s="257"/>
      <c r="R729" s="257"/>
      <c r="S729" s="257"/>
      <c r="T729" s="257"/>
      <c r="U729" s="257"/>
      <c r="V729" s="257"/>
      <c r="W729" s="257"/>
      <c r="X729" s="257"/>
      <c r="Y729" s="257"/>
      <c r="Z729" s="257"/>
      <c r="AA729" s="257"/>
      <c r="AB729" s="257"/>
      <c r="AC729" s="257"/>
      <c r="AD729" s="257"/>
      <c r="AE729" s="233">
        <f>IF(OR(AND(E729="Feb",OR(F729=2012,OR(F729=2016,OR(F729=2020,OR(F729=2024,OR(F729=2028,F729=2032)))))),AND(E729="Feb",OR(F729=2036,OR(F729=2040,F729=2044)))),29,VLOOKUP(E729,Lookup!$B$2:$C$13,2,FALSE))</f>
        <v>31</v>
      </c>
      <c r="AF729" s="531">
        <f t="shared" si="61"/>
        <v>0</v>
      </c>
      <c r="AG729" s="532"/>
      <c r="AI729" s="233">
        <f t="shared" si="60"/>
        <v>22</v>
      </c>
    </row>
    <row r="730" spans="2:35" s="212" customFormat="1" ht="12.75" hidden="1">
      <c r="B730" s="211"/>
      <c r="D730" s="213">
        <f t="shared" si="57"/>
        <v>23</v>
      </c>
      <c r="E730" s="234" t="str">
        <f>IF(E729="","",VLOOKUP(E729,Lookup!$A$2:$B$13,2,FALSE))</f>
        <v>Jan</v>
      </c>
      <c r="F730" s="235">
        <f t="shared" si="62"/>
        <v>1922</v>
      </c>
      <c r="G730" s="248"/>
      <c r="H730" s="248"/>
      <c r="I730" s="248"/>
      <c r="J730" s="248"/>
      <c r="K730" s="248"/>
      <c r="L730" s="248"/>
      <c r="M730" s="248"/>
      <c r="N730" s="248"/>
      <c r="O730" s="248"/>
      <c r="P730" s="248"/>
      <c r="Q730" s="251"/>
      <c r="R730" s="251"/>
      <c r="S730" s="251"/>
      <c r="T730" s="251"/>
      <c r="U730" s="251"/>
      <c r="V730" s="251"/>
      <c r="W730" s="251"/>
      <c r="X730" s="251"/>
      <c r="Y730" s="251"/>
      <c r="Z730" s="251"/>
      <c r="AA730" s="251"/>
      <c r="AB730" s="251"/>
      <c r="AC730" s="251"/>
      <c r="AD730" s="251"/>
      <c r="AE730" s="215">
        <f>IF(OR(AND(E730="Feb",OR(F730=2012,OR(F730=2016,OR(F730=2020,OR(F730=2024,OR(F730=2028,F730=2032)))))),AND(E730="Feb",OR(F730=2036,OR(F730=2040,F730=2044)))),29,VLOOKUP(E730,Lookup!$B$2:$C$13,2,FALSE))</f>
        <v>31</v>
      </c>
      <c r="AF730" s="528">
        <f t="shared" si="61"/>
        <v>0</v>
      </c>
      <c r="AG730" s="529"/>
      <c r="AI730" s="215">
        <f>+D730</f>
        <v>23</v>
      </c>
    </row>
    <row r="731" spans="2:35" s="212" customFormat="1" ht="12.75" hidden="1">
      <c r="B731" s="211"/>
      <c r="D731" s="216">
        <f t="shared" si="57"/>
        <v>23</v>
      </c>
      <c r="E731" s="217" t="str">
        <f>IF(E730="","",VLOOKUP(E730,Lookup!$A$2:$B$13,2,FALSE))</f>
        <v>Feb</v>
      </c>
      <c r="F731" s="218">
        <f t="shared" si="62"/>
        <v>1922</v>
      </c>
      <c r="G731" s="249"/>
      <c r="H731" s="249"/>
      <c r="I731" s="249"/>
      <c r="J731" s="249"/>
      <c r="K731" s="249"/>
      <c r="L731" s="249"/>
      <c r="M731" s="249"/>
      <c r="N731" s="249"/>
      <c r="O731" s="249"/>
      <c r="P731" s="249"/>
      <c r="Q731" s="252"/>
      <c r="R731" s="252"/>
      <c r="S731" s="252"/>
      <c r="T731" s="252"/>
      <c r="U731" s="252"/>
      <c r="V731" s="252"/>
      <c r="W731" s="252"/>
      <c r="X731" s="252"/>
      <c r="Y731" s="252"/>
      <c r="Z731" s="252"/>
      <c r="AA731" s="252"/>
      <c r="AB731" s="252"/>
      <c r="AC731" s="252"/>
      <c r="AD731" s="252"/>
      <c r="AE731" s="219">
        <f>IF(OR(AND(E731="Feb",OR(F731=2012,OR(F731=2016,OR(F731=2020,OR(F731=2024,OR(F731=2028,F731=2032)))))),AND(E731="Feb",OR(F731=2036,OR(F731=2040,F731=2044)))),29,VLOOKUP(E731,Lookup!$B$2:$C$13,2,FALSE))</f>
        <v>28</v>
      </c>
      <c r="AF731" s="495">
        <f t="shared" si="61"/>
        <v>0</v>
      </c>
      <c r="AG731" s="496"/>
      <c r="AI731" s="219">
        <f aca="true" t="shared" si="63" ref="AI731:AI753">+D731</f>
        <v>23</v>
      </c>
    </row>
    <row r="732" spans="2:35" s="212" customFormat="1" ht="12.75" hidden="1">
      <c r="B732" s="211"/>
      <c r="D732" s="216">
        <f t="shared" si="57"/>
        <v>23</v>
      </c>
      <c r="E732" s="217" t="str">
        <f>IF(E731="","",VLOOKUP(E731,Lookup!$A$2:$B$13,2,FALSE))</f>
        <v>Mar</v>
      </c>
      <c r="F732" s="218">
        <f t="shared" si="62"/>
        <v>1922</v>
      </c>
      <c r="G732" s="249"/>
      <c r="H732" s="249"/>
      <c r="I732" s="249"/>
      <c r="J732" s="249"/>
      <c r="K732" s="249"/>
      <c r="L732" s="249"/>
      <c r="M732" s="249"/>
      <c r="N732" s="249"/>
      <c r="O732" s="249"/>
      <c r="P732" s="249"/>
      <c r="Q732" s="252"/>
      <c r="R732" s="252"/>
      <c r="S732" s="252"/>
      <c r="T732" s="252"/>
      <c r="U732" s="252"/>
      <c r="V732" s="252"/>
      <c r="W732" s="252"/>
      <c r="X732" s="252"/>
      <c r="Y732" s="252"/>
      <c r="Z732" s="252"/>
      <c r="AA732" s="252"/>
      <c r="AB732" s="252"/>
      <c r="AC732" s="252"/>
      <c r="AD732" s="252"/>
      <c r="AE732" s="219">
        <f>IF(OR(AND(E732="Feb",OR(F732=2012,OR(F732=2016,OR(F732=2020,OR(F732=2024,OR(F732=2028,F732=2032)))))),AND(E732="Feb",OR(F732=2036,OR(F732=2040,F732=2044)))),29,VLOOKUP(E732,Lookup!$B$2:$C$13,2,FALSE))</f>
        <v>31</v>
      </c>
      <c r="AF732" s="495">
        <f t="shared" si="61"/>
        <v>0</v>
      </c>
      <c r="AG732" s="496"/>
      <c r="AI732" s="219">
        <f t="shared" si="63"/>
        <v>23</v>
      </c>
    </row>
    <row r="733" spans="2:35" s="212" customFormat="1" ht="12.75" hidden="1">
      <c r="B733" s="211"/>
      <c r="D733" s="216">
        <f t="shared" si="57"/>
        <v>23</v>
      </c>
      <c r="E733" s="217" t="str">
        <f>IF(E732="","",VLOOKUP(E732,Lookup!$A$2:$B$13,2,FALSE))</f>
        <v>Apr</v>
      </c>
      <c r="F733" s="218">
        <f t="shared" si="62"/>
        <v>1922</v>
      </c>
      <c r="G733" s="249"/>
      <c r="H733" s="249"/>
      <c r="I733" s="249"/>
      <c r="J733" s="249"/>
      <c r="K733" s="249"/>
      <c r="L733" s="249"/>
      <c r="M733" s="249"/>
      <c r="N733" s="249"/>
      <c r="O733" s="249"/>
      <c r="P733" s="249"/>
      <c r="Q733" s="252"/>
      <c r="R733" s="252"/>
      <c r="S733" s="252"/>
      <c r="T733" s="252"/>
      <c r="U733" s="252"/>
      <c r="V733" s="252"/>
      <c r="W733" s="252"/>
      <c r="X733" s="252"/>
      <c r="Y733" s="252"/>
      <c r="Z733" s="252"/>
      <c r="AA733" s="252"/>
      <c r="AB733" s="252"/>
      <c r="AC733" s="252"/>
      <c r="AD733" s="252"/>
      <c r="AE733" s="219">
        <f>IF(OR(AND(E733="Feb",OR(F733=2012,OR(F733=2016,OR(F733=2020,OR(F733=2024,OR(F733=2028,F733=2032)))))),AND(E733="Feb",OR(F733=2036,OR(F733=2040,F733=2044)))),29,VLOOKUP(E733,Lookup!$B$2:$C$13,2,FALSE))</f>
        <v>30</v>
      </c>
      <c r="AF733" s="495">
        <f t="shared" si="61"/>
        <v>0</v>
      </c>
      <c r="AG733" s="496"/>
      <c r="AI733" s="219">
        <f t="shared" si="63"/>
        <v>23</v>
      </c>
    </row>
    <row r="734" spans="2:35" s="212" customFormat="1" ht="12.75" hidden="1">
      <c r="B734" s="211"/>
      <c r="D734" s="216">
        <f t="shared" si="57"/>
        <v>23</v>
      </c>
      <c r="E734" s="217" t="str">
        <f>IF(E733="","",VLOOKUP(E733,Lookup!$A$2:$B$13,2,FALSE))</f>
        <v>May</v>
      </c>
      <c r="F734" s="218">
        <f t="shared" si="62"/>
        <v>1922</v>
      </c>
      <c r="G734" s="249"/>
      <c r="H734" s="249"/>
      <c r="I734" s="249"/>
      <c r="J734" s="249"/>
      <c r="K734" s="249"/>
      <c r="L734" s="249"/>
      <c r="M734" s="249"/>
      <c r="N734" s="249"/>
      <c r="O734" s="249"/>
      <c r="P734" s="249"/>
      <c r="Q734" s="252"/>
      <c r="R734" s="252"/>
      <c r="S734" s="252"/>
      <c r="T734" s="252"/>
      <c r="U734" s="252"/>
      <c r="V734" s="252"/>
      <c r="W734" s="252"/>
      <c r="X734" s="252"/>
      <c r="Y734" s="252"/>
      <c r="Z734" s="252"/>
      <c r="AA734" s="252"/>
      <c r="AB734" s="252"/>
      <c r="AC734" s="252"/>
      <c r="AD734" s="252"/>
      <c r="AE734" s="219">
        <f>IF(OR(AND(E734="Feb",OR(F734=2012,OR(F734=2016,OR(F734=2020,OR(F734=2024,OR(F734=2028,F734=2032)))))),AND(E734="Feb",OR(F734=2036,OR(F734=2040,F734=2044)))),29,VLOOKUP(E734,Lookup!$B$2:$C$13,2,FALSE))</f>
        <v>31</v>
      </c>
      <c r="AF734" s="495">
        <f t="shared" si="61"/>
        <v>0</v>
      </c>
      <c r="AG734" s="496"/>
      <c r="AI734" s="219">
        <f t="shared" si="63"/>
        <v>23</v>
      </c>
    </row>
    <row r="735" spans="2:35" s="212" customFormat="1" ht="12.75" hidden="1">
      <c r="B735" s="211"/>
      <c r="D735" s="216">
        <f aca="true" t="shared" si="64" ref="D735:D798">+D723+1</f>
        <v>23</v>
      </c>
      <c r="E735" s="217" t="str">
        <f>IF(E734="","",VLOOKUP(E734,Lookup!$A$2:$B$13,2,FALSE))</f>
        <v>Jun</v>
      </c>
      <c r="F735" s="218">
        <f t="shared" si="62"/>
        <v>1922</v>
      </c>
      <c r="G735" s="249"/>
      <c r="H735" s="249"/>
      <c r="I735" s="249"/>
      <c r="J735" s="249"/>
      <c r="K735" s="249"/>
      <c r="L735" s="249"/>
      <c r="M735" s="249"/>
      <c r="N735" s="249"/>
      <c r="O735" s="249"/>
      <c r="P735" s="249"/>
      <c r="Q735" s="252"/>
      <c r="R735" s="252"/>
      <c r="S735" s="252"/>
      <c r="T735" s="252"/>
      <c r="U735" s="252"/>
      <c r="V735" s="252"/>
      <c r="W735" s="252"/>
      <c r="X735" s="252"/>
      <c r="Y735" s="252"/>
      <c r="Z735" s="252"/>
      <c r="AA735" s="252"/>
      <c r="AB735" s="252"/>
      <c r="AC735" s="252"/>
      <c r="AD735" s="252"/>
      <c r="AE735" s="219">
        <f>IF(OR(AND(E735="Feb",OR(F735=2012,OR(F735=2016,OR(F735=2020,OR(F735=2024,OR(F735=2028,F735=2032)))))),AND(E735="Feb",OR(F735=2036,OR(F735=2040,F735=2044)))),29,VLOOKUP(E735,Lookup!$B$2:$C$13,2,FALSE))</f>
        <v>30</v>
      </c>
      <c r="AF735" s="495">
        <f t="shared" si="61"/>
        <v>0</v>
      </c>
      <c r="AG735" s="496"/>
      <c r="AI735" s="219">
        <f t="shared" si="63"/>
        <v>23</v>
      </c>
    </row>
    <row r="736" spans="2:35" s="212" customFormat="1" ht="12.75" hidden="1">
      <c r="B736" s="211"/>
      <c r="D736" s="216">
        <f t="shared" si="64"/>
        <v>23</v>
      </c>
      <c r="E736" s="217" t="str">
        <f>IF(E735="","",VLOOKUP(E735,Lookup!$A$2:$B$13,2,FALSE))</f>
        <v>Jul</v>
      </c>
      <c r="F736" s="218">
        <f t="shared" si="62"/>
        <v>1922</v>
      </c>
      <c r="G736" s="249"/>
      <c r="H736" s="249"/>
      <c r="I736" s="249"/>
      <c r="J736" s="249"/>
      <c r="K736" s="249"/>
      <c r="L736" s="249"/>
      <c r="M736" s="249"/>
      <c r="N736" s="249"/>
      <c r="O736" s="249"/>
      <c r="P736" s="249"/>
      <c r="Q736" s="252"/>
      <c r="R736" s="252"/>
      <c r="S736" s="252"/>
      <c r="T736" s="252"/>
      <c r="U736" s="252"/>
      <c r="V736" s="252"/>
      <c r="W736" s="252"/>
      <c r="X736" s="252"/>
      <c r="Y736" s="252"/>
      <c r="Z736" s="252"/>
      <c r="AA736" s="252"/>
      <c r="AB736" s="252"/>
      <c r="AC736" s="252"/>
      <c r="AD736" s="252"/>
      <c r="AE736" s="219">
        <f>IF(OR(AND(E736="Feb",OR(F736=2012,OR(F736=2016,OR(F736=2020,OR(F736=2024,OR(F736=2028,F736=2032)))))),AND(E736="Feb",OR(F736=2036,OR(F736=2040,F736=2044)))),29,VLOOKUP(E736,Lookup!$B$2:$C$13,2,FALSE))</f>
        <v>31</v>
      </c>
      <c r="AF736" s="495">
        <f t="shared" si="61"/>
        <v>0</v>
      </c>
      <c r="AG736" s="496"/>
      <c r="AI736" s="219">
        <f t="shared" si="63"/>
        <v>23</v>
      </c>
    </row>
    <row r="737" spans="2:35" s="212" customFormat="1" ht="12.75" hidden="1">
      <c r="B737" s="211"/>
      <c r="D737" s="216">
        <f t="shared" si="64"/>
        <v>23</v>
      </c>
      <c r="E737" s="217" t="str">
        <f>IF(E736="","",VLOOKUP(E736,Lookup!$A$2:$B$13,2,FALSE))</f>
        <v>Aug</v>
      </c>
      <c r="F737" s="218">
        <f t="shared" si="62"/>
        <v>1922</v>
      </c>
      <c r="G737" s="249"/>
      <c r="H737" s="249"/>
      <c r="I737" s="249"/>
      <c r="J737" s="249"/>
      <c r="K737" s="249"/>
      <c r="L737" s="249"/>
      <c r="M737" s="249"/>
      <c r="N737" s="249"/>
      <c r="O737" s="249"/>
      <c r="P737" s="249"/>
      <c r="Q737" s="252"/>
      <c r="R737" s="252"/>
      <c r="S737" s="252"/>
      <c r="T737" s="252"/>
      <c r="U737" s="252"/>
      <c r="V737" s="252"/>
      <c r="W737" s="252"/>
      <c r="X737" s="252"/>
      <c r="Y737" s="252"/>
      <c r="Z737" s="252"/>
      <c r="AA737" s="252"/>
      <c r="AB737" s="252"/>
      <c r="AC737" s="252"/>
      <c r="AD737" s="252"/>
      <c r="AE737" s="219">
        <f>IF(OR(AND(E737="Feb",OR(F737=2012,OR(F737=2016,OR(F737=2020,OR(F737=2024,OR(F737=2028,F737=2032)))))),AND(E737="Feb",OR(F737=2036,OR(F737=2040,F737=2044)))),29,VLOOKUP(E737,Lookup!$B$2:$C$13,2,FALSE))</f>
        <v>31</v>
      </c>
      <c r="AF737" s="495">
        <f t="shared" si="61"/>
        <v>0</v>
      </c>
      <c r="AG737" s="496"/>
      <c r="AI737" s="219">
        <f t="shared" si="63"/>
        <v>23</v>
      </c>
    </row>
    <row r="738" spans="2:35" s="212" customFormat="1" ht="12.75" hidden="1">
      <c r="B738" s="211"/>
      <c r="D738" s="216">
        <f t="shared" si="64"/>
        <v>23</v>
      </c>
      <c r="E738" s="217" t="str">
        <f>IF(E737="","",VLOOKUP(E737,Lookup!$A$2:$B$13,2,FALSE))</f>
        <v>Sep</v>
      </c>
      <c r="F738" s="218">
        <f t="shared" si="62"/>
        <v>1922</v>
      </c>
      <c r="G738" s="249"/>
      <c r="H738" s="249"/>
      <c r="I738" s="249"/>
      <c r="J738" s="249"/>
      <c r="K738" s="249"/>
      <c r="L738" s="249"/>
      <c r="M738" s="249"/>
      <c r="N738" s="249"/>
      <c r="O738" s="249"/>
      <c r="P738" s="249"/>
      <c r="Q738" s="252"/>
      <c r="R738" s="252"/>
      <c r="S738" s="252"/>
      <c r="T738" s="252"/>
      <c r="U738" s="252"/>
      <c r="V738" s="252"/>
      <c r="W738" s="252"/>
      <c r="X738" s="252"/>
      <c r="Y738" s="252"/>
      <c r="Z738" s="252"/>
      <c r="AA738" s="252"/>
      <c r="AB738" s="252"/>
      <c r="AC738" s="252"/>
      <c r="AD738" s="252"/>
      <c r="AE738" s="219">
        <f>IF(OR(AND(E738="Feb",OR(F738=2012,OR(F738=2016,OR(F738=2020,OR(F738=2024,OR(F738=2028,F738=2032)))))),AND(E738="Feb",OR(F738=2036,OR(F738=2040,F738=2044)))),29,VLOOKUP(E738,Lookup!$B$2:$C$13,2,FALSE))</f>
        <v>30</v>
      </c>
      <c r="AF738" s="495">
        <f t="shared" si="61"/>
        <v>0</v>
      </c>
      <c r="AG738" s="496"/>
      <c r="AI738" s="219">
        <f t="shared" si="63"/>
        <v>23</v>
      </c>
    </row>
    <row r="739" spans="2:35" s="212" customFormat="1" ht="12.75" hidden="1">
      <c r="B739" s="211"/>
      <c r="D739" s="216">
        <f t="shared" si="64"/>
        <v>23</v>
      </c>
      <c r="E739" s="217" t="str">
        <f>IF(E738="","",VLOOKUP(E738,Lookup!$A$2:$B$13,2,FALSE))</f>
        <v>Oct</v>
      </c>
      <c r="F739" s="218">
        <f t="shared" si="62"/>
        <v>1922</v>
      </c>
      <c r="G739" s="249"/>
      <c r="H739" s="249"/>
      <c r="I739" s="249"/>
      <c r="J739" s="249"/>
      <c r="K739" s="249"/>
      <c r="L739" s="249"/>
      <c r="M739" s="249"/>
      <c r="N739" s="249"/>
      <c r="O739" s="249"/>
      <c r="P739" s="249"/>
      <c r="Q739" s="252"/>
      <c r="R739" s="252"/>
      <c r="S739" s="252"/>
      <c r="T739" s="252"/>
      <c r="U739" s="252"/>
      <c r="V739" s="252"/>
      <c r="W739" s="252"/>
      <c r="X739" s="252"/>
      <c r="Y739" s="252"/>
      <c r="Z739" s="252"/>
      <c r="AA739" s="252"/>
      <c r="AB739" s="252"/>
      <c r="AC739" s="252"/>
      <c r="AD739" s="252"/>
      <c r="AE739" s="219">
        <f>IF(OR(AND(E739="Feb",OR(F739=2012,OR(F739=2016,OR(F739=2020,OR(F739=2024,OR(F739=2028,F739=2032)))))),AND(E739="Feb",OR(F739=2036,OR(F739=2040,F739=2044)))),29,VLOOKUP(E739,Lookup!$B$2:$C$13,2,FALSE))</f>
        <v>31</v>
      </c>
      <c r="AF739" s="495">
        <f t="shared" si="61"/>
        <v>0</v>
      </c>
      <c r="AG739" s="496"/>
      <c r="AI739" s="219">
        <f t="shared" si="63"/>
        <v>23</v>
      </c>
    </row>
    <row r="740" spans="2:35" s="212" customFormat="1" ht="12.75" hidden="1">
      <c r="B740" s="211"/>
      <c r="D740" s="216">
        <f t="shared" si="64"/>
        <v>23</v>
      </c>
      <c r="E740" s="217" t="str">
        <f>IF(E739="","",VLOOKUP(E739,Lookup!$A$2:$B$13,2,FALSE))</f>
        <v>Nov</v>
      </c>
      <c r="F740" s="218">
        <f t="shared" si="62"/>
        <v>1922</v>
      </c>
      <c r="G740" s="249"/>
      <c r="H740" s="249"/>
      <c r="I740" s="249"/>
      <c r="J740" s="249"/>
      <c r="K740" s="249"/>
      <c r="L740" s="249"/>
      <c r="M740" s="249"/>
      <c r="N740" s="249"/>
      <c r="O740" s="249"/>
      <c r="P740" s="249"/>
      <c r="Q740" s="252"/>
      <c r="R740" s="252"/>
      <c r="S740" s="252"/>
      <c r="T740" s="252"/>
      <c r="U740" s="252"/>
      <c r="V740" s="252"/>
      <c r="W740" s="252"/>
      <c r="X740" s="252"/>
      <c r="Y740" s="252"/>
      <c r="Z740" s="252"/>
      <c r="AA740" s="252"/>
      <c r="AB740" s="252"/>
      <c r="AC740" s="252"/>
      <c r="AD740" s="252"/>
      <c r="AE740" s="219">
        <f>IF(OR(AND(E740="Feb",OR(F740=2012,OR(F740=2016,OR(F740=2020,OR(F740=2024,OR(F740=2028,F740=2032)))))),AND(E740="Feb",OR(F740=2036,OR(F740=2040,F740=2044)))),29,VLOOKUP(E740,Lookup!$B$2:$C$13,2,FALSE))</f>
        <v>30</v>
      </c>
      <c r="AF740" s="495">
        <f t="shared" si="61"/>
        <v>0</v>
      </c>
      <c r="AG740" s="496"/>
      <c r="AI740" s="219">
        <f t="shared" si="63"/>
        <v>23</v>
      </c>
    </row>
    <row r="741" spans="2:35" s="212" customFormat="1" ht="13.5" hidden="1" thickBot="1">
      <c r="B741" s="211"/>
      <c r="D741" s="220">
        <f t="shared" si="64"/>
        <v>23</v>
      </c>
      <c r="E741" s="221" t="str">
        <f>IF(E740="","",VLOOKUP(E740,Lookup!$A$2:$B$13,2,FALSE))</f>
        <v>Dec</v>
      </c>
      <c r="F741" s="222">
        <f t="shared" si="62"/>
        <v>1922</v>
      </c>
      <c r="G741" s="250"/>
      <c r="H741" s="250"/>
      <c r="I741" s="250"/>
      <c r="J741" s="250"/>
      <c r="K741" s="250"/>
      <c r="L741" s="250"/>
      <c r="M741" s="250"/>
      <c r="N741" s="250"/>
      <c r="O741" s="250"/>
      <c r="P741" s="250"/>
      <c r="Q741" s="253"/>
      <c r="R741" s="253"/>
      <c r="S741" s="253"/>
      <c r="T741" s="253"/>
      <c r="U741" s="253"/>
      <c r="V741" s="253"/>
      <c r="W741" s="253"/>
      <c r="X741" s="253"/>
      <c r="Y741" s="253"/>
      <c r="Z741" s="253"/>
      <c r="AA741" s="253"/>
      <c r="AB741" s="253"/>
      <c r="AC741" s="253"/>
      <c r="AD741" s="253"/>
      <c r="AE741" s="223">
        <f>IF(OR(AND(E741="Feb",OR(F741=2012,OR(F741=2016,OR(F741=2020,OR(F741=2024,OR(F741=2028,F741=2032)))))),AND(E741="Feb",OR(F741=2036,OR(F741=2040,F741=2044)))),29,VLOOKUP(E741,Lookup!$B$2:$C$13,2,FALSE))</f>
        <v>31</v>
      </c>
      <c r="AF741" s="522">
        <f t="shared" si="61"/>
        <v>0</v>
      </c>
      <c r="AG741" s="523"/>
      <c r="AI741" s="223">
        <f t="shared" si="63"/>
        <v>23</v>
      </c>
    </row>
    <row r="742" spans="2:35" s="212" customFormat="1" ht="12.75" hidden="1">
      <c r="B742" s="211"/>
      <c r="D742" s="224">
        <f t="shared" si="64"/>
        <v>24</v>
      </c>
      <c r="E742" s="225" t="str">
        <f>IF(E741="","",VLOOKUP(E741,Lookup!$A$2:$B$13,2,FALSE))</f>
        <v>Jan</v>
      </c>
      <c r="F742" s="226">
        <f t="shared" si="62"/>
        <v>1923</v>
      </c>
      <c r="G742" s="254"/>
      <c r="H742" s="254"/>
      <c r="I742" s="254"/>
      <c r="J742" s="254"/>
      <c r="K742" s="254"/>
      <c r="L742" s="254"/>
      <c r="M742" s="254"/>
      <c r="N742" s="254"/>
      <c r="O742" s="254"/>
      <c r="P742" s="254"/>
      <c r="Q742" s="255"/>
      <c r="R742" s="255"/>
      <c r="S742" s="255"/>
      <c r="T742" s="255"/>
      <c r="U742" s="255"/>
      <c r="V742" s="255"/>
      <c r="W742" s="255"/>
      <c r="X742" s="255"/>
      <c r="Y742" s="255"/>
      <c r="Z742" s="255"/>
      <c r="AA742" s="255"/>
      <c r="AB742" s="255"/>
      <c r="AC742" s="255"/>
      <c r="AD742" s="255"/>
      <c r="AE742" s="227">
        <f>IF(OR(AND(E742="Feb",OR(F742=2012,OR(F742=2016,OR(F742=2020,OR(F742=2024,OR(F742=2028,F742=2032)))))),AND(E742="Feb",OR(F742=2036,OR(F742=2040,F742=2044)))),29,VLOOKUP(E742,Lookup!$B$2:$C$13,2,FALSE))</f>
        <v>31</v>
      </c>
      <c r="AF742" s="502">
        <f t="shared" si="61"/>
        <v>0</v>
      </c>
      <c r="AG742" s="503"/>
      <c r="AI742" s="227">
        <f t="shared" si="63"/>
        <v>24</v>
      </c>
    </row>
    <row r="743" spans="2:35" s="212" customFormat="1" ht="12.75" hidden="1">
      <c r="B743" s="211"/>
      <c r="D743" s="228">
        <f t="shared" si="64"/>
        <v>24</v>
      </c>
      <c r="E743" s="217" t="str">
        <f>IF(E742="","",VLOOKUP(E742,Lookup!$A$2:$B$13,2,FALSE))</f>
        <v>Feb</v>
      </c>
      <c r="F743" s="218">
        <f t="shared" si="62"/>
        <v>1923</v>
      </c>
      <c r="G743" s="249"/>
      <c r="H743" s="249"/>
      <c r="I743" s="249"/>
      <c r="J743" s="249"/>
      <c r="K743" s="249"/>
      <c r="L743" s="249"/>
      <c r="M743" s="249"/>
      <c r="N743" s="249"/>
      <c r="O743" s="249"/>
      <c r="P743" s="249"/>
      <c r="Q743" s="252"/>
      <c r="R743" s="252"/>
      <c r="S743" s="252"/>
      <c r="T743" s="252"/>
      <c r="U743" s="252"/>
      <c r="V743" s="252"/>
      <c r="W743" s="252"/>
      <c r="X743" s="252"/>
      <c r="Y743" s="252"/>
      <c r="Z743" s="252"/>
      <c r="AA743" s="252"/>
      <c r="AB743" s="252"/>
      <c r="AC743" s="252"/>
      <c r="AD743" s="252"/>
      <c r="AE743" s="229">
        <f>IF(OR(AND(E743="Feb",OR(F743=2012,OR(F743=2016,OR(F743=2020,OR(F743=2024,OR(F743=2028,F743=2032)))))),AND(E743="Feb",OR(F743=2036,OR(F743=2040,F743=2044)))),29,VLOOKUP(E743,Lookup!$B$2:$C$13,2,FALSE))</f>
        <v>28</v>
      </c>
      <c r="AF743" s="495">
        <f t="shared" si="61"/>
        <v>0</v>
      </c>
      <c r="AG743" s="496"/>
      <c r="AI743" s="229">
        <f t="shared" si="63"/>
        <v>24</v>
      </c>
    </row>
    <row r="744" spans="2:35" s="212" customFormat="1" ht="12.75" hidden="1">
      <c r="B744" s="211"/>
      <c r="D744" s="228">
        <f t="shared" si="64"/>
        <v>24</v>
      </c>
      <c r="E744" s="217" t="str">
        <f>IF(E743="","",VLOOKUP(E743,Lookup!$A$2:$B$13,2,FALSE))</f>
        <v>Mar</v>
      </c>
      <c r="F744" s="218">
        <f t="shared" si="62"/>
        <v>1923</v>
      </c>
      <c r="G744" s="249"/>
      <c r="H744" s="249"/>
      <c r="I744" s="249"/>
      <c r="J744" s="249"/>
      <c r="K744" s="249"/>
      <c r="L744" s="249"/>
      <c r="M744" s="249"/>
      <c r="N744" s="249"/>
      <c r="O744" s="249"/>
      <c r="P744" s="249"/>
      <c r="Q744" s="252"/>
      <c r="R744" s="252"/>
      <c r="S744" s="252"/>
      <c r="T744" s="252"/>
      <c r="U744" s="252"/>
      <c r="V744" s="252"/>
      <c r="W744" s="252"/>
      <c r="X744" s="252"/>
      <c r="Y744" s="252"/>
      <c r="Z744" s="252"/>
      <c r="AA744" s="252"/>
      <c r="AB744" s="252"/>
      <c r="AC744" s="252"/>
      <c r="AD744" s="252"/>
      <c r="AE744" s="229">
        <f>IF(OR(AND(E744="Feb",OR(F744=2012,OR(F744=2016,OR(F744=2020,OR(F744=2024,OR(F744=2028,F744=2032)))))),AND(E744="Feb",OR(F744=2036,OR(F744=2040,F744=2044)))),29,VLOOKUP(E744,Lookup!$B$2:$C$13,2,FALSE))</f>
        <v>31</v>
      </c>
      <c r="AF744" s="495">
        <f t="shared" si="61"/>
        <v>0</v>
      </c>
      <c r="AG744" s="496"/>
      <c r="AI744" s="229">
        <f t="shared" si="63"/>
        <v>24</v>
      </c>
    </row>
    <row r="745" spans="2:35" s="212" customFormat="1" ht="12.75" hidden="1">
      <c r="B745" s="211"/>
      <c r="D745" s="228">
        <f t="shared" si="64"/>
        <v>24</v>
      </c>
      <c r="E745" s="217" t="str">
        <f>IF(E744="","",VLOOKUP(E744,Lookup!$A$2:$B$13,2,FALSE))</f>
        <v>Apr</v>
      </c>
      <c r="F745" s="218">
        <f t="shared" si="62"/>
        <v>1923</v>
      </c>
      <c r="G745" s="249"/>
      <c r="H745" s="249"/>
      <c r="I745" s="249"/>
      <c r="J745" s="249"/>
      <c r="K745" s="249"/>
      <c r="L745" s="249"/>
      <c r="M745" s="249"/>
      <c r="N745" s="249"/>
      <c r="O745" s="249"/>
      <c r="P745" s="249"/>
      <c r="Q745" s="252"/>
      <c r="R745" s="252"/>
      <c r="S745" s="252"/>
      <c r="T745" s="252"/>
      <c r="U745" s="252"/>
      <c r="V745" s="252"/>
      <c r="W745" s="252"/>
      <c r="X745" s="252"/>
      <c r="Y745" s="252"/>
      <c r="Z745" s="252"/>
      <c r="AA745" s="252"/>
      <c r="AB745" s="252"/>
      <c r="AC745" s="252"/>
      <c r="AD745" s="252"/>
      <c r="AE745" s="229">
        <f>IF(OR(AND(E745="Feb",OR(F745=2012,OR(F745=2016,OR(F745=2020,OR(F745=2024,OR(F745=2028,F745=2032)))))),AND(E745="Feb",OR(F745=2036,OR(F745=2040,F745=2044)))),29,VLOOKUP(E745,Lookup!$B$2:$C$13,2,FALSE))</f>
        <v>30</v>
      </c>
      <c r="AF745" s="495">
        <f t="shared" si="61"/>
        <v>0</v>
      </c>
      <c r="AG745" s="496"/>
      <c r="AI745" s="229">
        <f t="shared" si="63"/>
        <v>24</v>
      </c>
    </row>
    <row r="746" spans="2:35" s="212" customFormat="1" ht="12.75" hidden="1">
      <c r="B746" s="211"/>
      <c r="D746" s="228">
        <f t="shared" si="64"/>
        <v>24</v>
      </c>
      <c r="E746" s="217" t="str">
        <f>IF(E745="","",VLOOKUP(E745,Lookup!$A$2:$B$13,2,FALSE))</f>
        <v>May</v>
      </c>
      <c r="F746" s="218">
        <f t="shared" si="62"/>
        <v>1923</v>
      </c>
      <c r="G746" s="249"/>
      <c r="H746" s="249"/>
      <c r="I746" s="249"/>
      <c r="J746" s="249"/>
      <c r="K746" s="249"/>
      <c r="L746" s="249"/>
      <c r="M746" s="249"/>
      <c r="N746" s="249"/>
      <c r="O746" s="249"/>
      <c r="P746" s="249"/>
      <c r="Q746" s="252"/>
      <c r="R746" s="252"/>
      <c r="S746" s="252"/>
      <c r="T746" s="252"/>
      <c r="U746" s="252"/>
      <c r="V746" s="252"/>
      <c r="W746" s="252"/>
      <c r="X746" s="252"/>
      <c r="Y746" s="252"/>
      <c r="Z746" s="252"/>
      <c r="AA746" s="252"/>
      <c r="AB746" s="252"/>
      <c r="AC746" s="252"/>
      <c r="AD746" s="252"/>
      <c r="AE746" s="229">
        <f>IF(OR(AND(E746="Feb",OR(F746=2012,OR(F746=2016,OR(F746=2020,OR(F746=2024,OR(F746=2028,F746=2032)))))),AND(E746="Feb",OR(F746=2036,OR(F746=2040,F746=2044)))),29,VLOOKUP(E746,Lookup!$B$2:$C$13,2,FALSE))</f>
        <v>31</v>
      </c>
      <c r="AF746" s="495">
        <f t="shared" si="61"/>
        <v>0</v>
      </c>
      <c r="AG746" s="496"/>
      <c r="AI746" s="229">
        <f t="shared" si="63"/>
        <v>24</v>
      </c>
    </row>
    <row r="747" spans="2:35" s="212" customFormat="1" ht="12.75" hidden="1">
      <c r="B747" s="211"/>
      <c r="D747" s="228">
        <f t="shared" si="64"/>
        <v>24</v>
      </c>
      <c r="E747" s="217" t="str">
        <f>IF(E746="","",VLOOKUP(E746,Lookup!$A$2:$B$13,2,FALSE))</f>
        <v>Jun</v>
      </c>
      <c r="F747" s="218">
        <f t="shared" si="62"/>
        <v>1923</v>
      </c>
      <c r="G747" s="249"/>
      <c r="H747" s="249"/>
      <c r="I747" s="249"/>
      <c r="J747" s="249"/>
      <c r="K747" s="249"/>
      <c r="L747" s="249"/>
      <c r="M747" s="249"/>
      <c r="N747" s="249"/>
      <c r="O747" s="249"/>
      <c r="P747" s="249"/>
      <c r="Q747" s="252"/>
      <c r="R747" s="252"/>
      <c r="S747" s="252"/>
      <c r="T747" s="252"/>
      <c r="U747" s="252"/>
      <c r="V747" s="252"/>
      <c r="W747" s="252"/>
      <c r="X747" s="252"/>
      <c r="Y747" s="252"/>
      <c r="Z747" s="252"/>
      <c r="AA747" s="252"/>
      <c r="AB747" s="252"/>
      <c r="AC747" s="252"/>
      <c r="AD747" s="252"/>
      <c r="AE747" s="229">
        <f>IF(OR(AND(E747="Feb",OR(F747=2012,OR(F747=2016,OR(F747=2020,OR(F747=2024,OR(F747=2028,F747=2032)))))),AND(E747="Feb",OR(F747=2036,OR(F747=2040,F747=2044)))),29,VLOOKUP(E747,Lookup!$B$2:$C$13,2,FALSE))</f>
        <v>30</v>
      </c>
      <c r="AF747" s="495">
        <f t="shared" si="61"/>
        <v>0</v>
      </c>
      <c r="AG747" s="496"/>
      <c r="AI747" s="229">
        <f t="shared" si="63"/>
        <v>24</v>
      </c>
    </row>
    <row r="748" spans="2:35" s="212" customFormat="1" ht="12.75" hidden="1">
      <c r="B748" s="211"/>
      <c r="D748" s="228">
        <f t="shared" si="64"/>
        <v>24</v>
      </c>
      <c r="E748" s="217" t="str">
        <f>IF(E747="","",VLOOKUP(E747,Lookup!$A$2:$B$13,2,FALSE))</f>
        <v>Jul</v>
      </c>
      <c r="F748" s="218">
        <f t="shared" si="62"/>
        <v>1923</v>
      </c>
      <c r="G748" s="249"/>
      <c r="H748" s="249"/>
      <c r="I748" s="249"/>
      <c r="J748" s="249"/>
      <c r="K748" s="249"/>
      <c r="L748" s="249"/>
      <c r="M748" s="249"/>
      <c r="N748" s="249"/>
      <c r="O748" s="249"/>
      <c r="P748" s="249"/>
      <c r="Q748" s="252"/>
      <c r="R748" s="252"/>
      <c r="S748" s="252"/>
      <c r="T748" s="252"/>
      <c r="U748" s="252"/>
      <c r="V748" s="252"/>
      <c r="W748" s="252"/>
      <c r="X748" s="252"/>
      <c r="Y748" s="252"/>
      <c r="Z748" s="252"/>
      <c r="AA748" s="252"/>
      <c r="AB748" s="252"/>
      <c r="AC748" s="252"/>
      <c r="AD748" s="252"/>
      <c r="AE748" s="229">
        <f>IF(OR(AND(E748="Feb",OR(F748=2012,OR(F748=2016,OR(F748=2020,OR(F748=2024,OR(F748=2028,F748=2032)))))),AND(E748="Feb",OR(F748=2036,OR(F748=2040,F748=2044)))),29,VLOOKUP(E748,Lookup!$B$2:$C$13,2,FALSE))</f>
        <v>31</v>
      </c>
      <c r="AF748" s="495">
        <f t="shared" si="61"/>
        <v>0</v>
      </c>
      <c r="AG748" s="496"/>
      <c r="AI748" s="229">
        <f t="shared" si="63"/>
        <v>24</v>
      </c>
    </row>
    <row r="749" spans="2:35" s="212" customFormat="1" ht="12.75" hidden="1">
      <c r="B749" s="211"/>
      <c r="D749" s="228">
        <f t="shared" si="64"/>
        <v>24</v>
      </c>
      <c r="E749" s="217" t="str">
        <f>IF(E748="","",VLOOKUP(E748,Lookup!$A$2:$B$13,2,FALSE))</f>
        <v>Aug</v>
      </c>
      <c r="F749" s="218">
        <f t="shared" si="62"/>
        <v>1923</v>
      </c>
      <c r="G749" s="249"/>
      <c r="H749" s="249"/>
      <c r="I749" s="249"/>
      <c r="J749" s="249"/>
      <c r="K749" s="249"/>
      <c r="L749" s="249"/>
      <c r="M749" s="249"/>
      <c r="N749" s="249"/>
      <c r="O749" s="249"/>
      <c r="P749" s="249"/>
      <c r="Q749" s="252"/>
      <c r="R749" s="252"/>
      <c r="S749" s="252"/>
      <c r="T749" s="252"/>
      <c r="U749" s="252"/>
      <c r="V749" s="252"/>
      <c r="W749" s="252"/>
      <c r="X749" s="252"/>
      <c r="Y749" s="252"/>
      <c r="Z749" s="252"/>
      <c r="AA749" s="252"/>
      <c r="AB749" s="252"/>
      <c r="AC749" s="252"/>
      <c r="AD749" s="252"/>
      <c r="AE749" s="229">
        <f>IF(OR(AND(E749="Feb",OR(F749=2012,OR(F749=2016,OR(F749=2020,OR(F749=2024,OR(F749=2028,F749=2032)))))),AND(E749="Feb",OR(F749=2036,OR(F749=2040,F749=2044)))),29,VLOOKUP(E749,Lookup!$B$2:$C$13,2,FALSE))</f>
        <v>31</v>
      </c>
      <c r="AF749" s="495">
        <f t="shared" si="61"/>
        <v>0</v>
      </c>
      <c r="AG749" s="496"/>
      <c r="AI749" s="229">
        <f t="shared" si="63"/>
        <v>24</v>
      </c>
    </row>
    <row r="750" spans="2:35" s="212" customFormat="1" ht="12.75" hidden="1">
      <c r="B750" s="211"/>
      <c r="D750" s="228">
        <f t="shared" si="64"/>
        <v>24</v>
      </c>
      <c r="E750" s="217" t="str">
        <f>IF(E749="","",VLOOKUP(E749,Lookup!$A$2:$B$13,2,FALSE))</f>
        <v>Sep</v>
      </c>
      <c r="F750" s="218">
        <f t="shared" si="62"/>
        <v>1923</v>
      </c>
      <c r="G750" s="249"/>
      <c r="H750" s="249"/>
      <c r="I750" s="249"/>
      <c r="J750" s="249"/>
      <c r="K750" s="249"/>
      <c r="L750" s="249"/>
      <c r="M750" s="249"/>
      <c r="N750" s="249"/>
      <c r="O750" s="249"/>
      <c r="P750" s="249"/>
      <c r="Q750" s="252"/>
      <c r="R750" s="252"/>
      <c r="S750" s="252"/>
      <c r="T750" s="252"/>
      <c r="U750" s="252"/>
      <c r="V750" s="252"/>
      <c r="W750" s="252"/>
      <c r="X750" s="252"/>
      <c r="Y750" s="252"/>
      <c r="Z750" s="252"/>
      <c r="AA750" s="252"/>
      <c r="AB750" s="252"/>
      <c r="AC750" s="252"/>
      <c r="AD750" s="252"/>
      <c r="AE750" s="229">
        <f>IF(OR(AND(E750="Feb",OR(F750=2012,OR(F750=2016,OR(F750=2020,OR(F750=2024,OR(F750=2028,F750=2032)))))),AND(E750="Feb",OR(F750=2036,OR(F750=2040,F750=2044)))),29,VLOOKUP(E750,Lookup!$B$2:$C$13,2,FALSE))</f>
        <v>30</v>
      </c>
      <c r="AF750" s="495">
        <f t="shared" si="61"/>
        <v>0</v>
      </c>
      <c r="AG750" s="496"/>
      <c r="AI750" s="229">
        <f t="shared" si="63"/>
        <v>24</v>
      </c>
    </row>
    <row r="751" spans="2:35" s="212" customFormat="1" ht="12.75" hidden="1">
      <c r="B751" s="211"/>
      <c r="D751" s="228">
        <f t="shared" si="64"/>
        <v>24</v>
      </c>
      <c r="E751" s="217" t="str">
        <f>IF(E750="","",VLOOKUP(E750,Lookup!$A$2:$B$13,2,FALSE))</f>
        <v>Oct</v>
      </c>
      <c r="F751" s="218">
        <f t="shared" si="62"/>
        <v>1923</v>
      </c>
      <c r="G751" s="249"/>
      <c r="H751" s="249"/>
      <c r="I751" s="249"/>
      <c r="J751" s="249"/>
      <c r="K751" s="249"/>
      <c r="L751" s="249"/>
      <c r="M751" s="249"/>
      <c r="N751" s="249"/>
      <c r="O751" s="249"/>
      <c r="P751" s="249"/>
      <c r="Q751" s="252"/>
      <c r="R751" s="252"/>
      <c r="S751" s="252"/>
      <c r="T751" s="252"/>
      <c r="U751" s="252"/>
      <c r="V751" s="252"/>
      <c r="W751" s="252"/>
      <c r="X751" s="252"/>
      <c r="Y751" s="252"/>
      <c r="Z751" s="252"/>
      <c r="AA751" s="252"/>
      <c r="AB751" s="252"/>
      <c r="AC751" s="252"/>
      <c r="AD751" s="252"/>
      <c r="AE751" s="229">
        <f>IF(OR(AND(E751="Feb",OR(F751=2012,OR(F751=2016,OR(F751=2020,OR(F751=2024,OR(F751=2028,F751=2032)))))),AND(E751="Feb",OR(F751=2036,OR(F751=2040,F751=2044)))),29,VLOOKUP(E751,Lookup!$B$2:$C$13,2,FALSE))</f>
        <v>31</v>
      </c>
      <c r="AF751" s="495">
        <f t="shared" si="61"/>
        <v>0</v>
      </c>
      <c r="AG751" s="496"/>
      <c r="AI751" s="229">
        <f t="shared" si="63"/>
        <v>24</v>
      </c>
    </row>
    <row r="752" spans="2:35" s="212" customFormat="1" ht="12.75" hidden="1">
      <c r="B752" s="211"/>
      <c r="D752" s="228">
        <f t="shared" si="64"/>
        <v>24</v>
      </c>
      <c r="E752" s="217" t="str">
        <f>IF(E751="","",VLOOKUP(E751,Lookup!$A$2:$B$13,2,FALSE))</f>
        <v>Nov</v>
      </c>
      <c r="F752" s="218">
        <f t="shared" si="62"/>
        <v>1923</v>
      </c>
      <c r="G752" s="249"/>
      <c r="H752" s="249"/>
      <c r="I752" s="249"/>
      <c r="J752" s="249"/>
      <c r="K752" s="249"/>
      <c r="L752" s="249"/>
      <c r="M752" s="249"/>
      <c r="N752" s="249"/>
      <c r="O752" s="249"/>
      <c r="P752" s="249"/>
      <c r="Q752" s="252"/>
      <c r="R752" s="252"/>
      <c r="S752" s="252"/>
      <c r="T752" s="252"/>
      <c r="U752" s="252"/>
      <c r="V752" s="252"/>
      <c r="W752" s="252"/>
      <c r="X752" s="252"/>
      <c r="Y752" s="252"/>
      <c r="Z752" s="252"/>
      <c r="AA752" s="252"/>
      <c r="AB752" s="252"/>
      <c r="AC752" s="252"/>
      <c r="AD752" s="252"/>
      <c r="AE752" s="229">
        <f>IF(OR(AND(E752="Feb",OR(F752=2012,OR(F752=2016,OR(F752=2020,OR(F752=2024,OR(F752=2028,F752=2032)))))),AND(E752="Feb",OR(F752=2036,OR(F752=2040,F752=2044)))),29,VLOOKUP(E752,Lookup!$B$2:$C$13,2,FALSE))</f>
        <v>30</v>
      </c>
      <c r="AF752" s="495">
        <f t="shared" si="61"/>
        <v>0</v>
      </c>
      <c r="AG752" s="496"/>
      <c r="AI752" s="229">
        <f t="shared" si="63"/>
        <v>24</v>
      </c>
    </row>
    <row r="753" spans="2:35" s="212" customFormat="1" ht="13.5" hidden="1" thickBot="1">
      <c r="B753" s="211"/>
      <c r="D753" s="230">
        <f t="shared" si="64"/>
        <v>24</v>
      </c>
      <c r="E753" s="231" t="str">
        <f>IF(E752="","",VLOOKUP(E752,Lookup!$A$2:$B$13,2,FALSE))</f>
        <v>Dec</v>
      </c>
      <c r="F753" s="232">
        <f t="shared" si="62"/>
        <v>1923</v>
      </c>
      <c r="G753" s="256"/>
      <c r="H753" s="256"/>
      <c r="I753" s="256"/>
      <c r="J753" s="256"/>
      <c r="K753" s="256"/>
      <c r="L753" s="256"/>
      <c r="M753" s="256"/>
      <c r="N753" s="256"/>
      <c r="O753" s="256"/>
      <c r="P753" s="256"/>
      <c r="Q753" s="257"/>
      <c r="R753" s="257"/>
      <c r="S753" s="257"/>
      <c r="T753" s="257"/>
      <c r="U753" s="257"/>
      <c r="V753" s="257"/>
      <c r="W753" s="257"/>
      <c r="X753" s="257"/>
      <c r="Y753" s="257"/>
      <c r="Z753" s="257"/>
      <c r="AA753" s="257"/>
      <c r="AB753" s="257"/>
      <c r="AC753" s="257"/>
      <c r="AD753" s="257"/>
      <c r="AE753" s="233">
        <f>IF(OR(AND(E753="Feb",OR(F753=2012,OR(F753=2016,OR(F753=2020,OR(F753=2024,OR(F753=2028,F753=2032)))))),AND(E753="Feb",OR(F753=2036,OR(F753=2040,F753=2044)))),29,VLOOKUP(E753,Lookup!$B$2:$C$13,2,FALSE))</f>
        <v>31</v>
      </c>
      <c r="AF753" s="531">
        <f t="shared" si="61"/>
        <v>0</v>
      </c>
      <c r="AG753" s="532"/>
      <c r="AI753" s="233">
        <f t="shared" si="63"/>
        <v>24</v>
      </c>
    </row>
    <row r="754" spans="2:35" s="212" customFormat="1" ht="12.75" hidden="1">
      <c r="B754" s="211"/>
      <c r="D754" s="213">
        <f t="shared" si="64"/>
        <v>25</v>
      </c>
      <c r="E754" s="234" t="str">
        <f>IF(E753="","",VLOOKUP(E753,Lookup!$A$2:$B$13,2,FALSE))</f>
        <v>Jan</v>
      </c>
      <c r="F754" s="235">
        <f t="shared" si="62"/>
        <v>1924</v>
      </c>
      <c r="G754" s="248"/>
      <c r="H754" s="248"/>
      <c r="I754" s="248"/>
      <c r="J754" s="248"/>
      <c r="K754" s="248"/>
      <c r="L754" s="248"/>
      <c r="M754" s="248"/>
      <c r="N754" s="248"/>
      <c r="O754" s="248"/>
      <c r="P754" s="248"/>
      <c r="Q754" s="251"/>
      <c r="R754" s="251"/>
      <c r="S754" s="251"/>
      <c r="T754" s="251"/>
      <c r="U754" s="251"/>
      <c r="V754" s="251"/>
      <c r="W754" s="251"/>
      <c r="X754" s="251"/>
      <c r="Y754" s="251"/>
      <c r="Z754" s="251"/>
      <c r="AA754" s="251"/>
      <c r="AB754" s="251"/>
      <c r="AC754" s="251"/>
      <c r="AD754" s="251"/>
      <c r="AE754" s="215">
        <f>IF(OR(AND(E754="Feb",OR(F754=2012,OR(F754=2016,OR(F754=2020,OR(F754=2024,OR(F754=2028,F754=2032)))))),AND(E754="Feb",OR(F754=2036,OR(F754=2040,F754=2044)))),29,VLOOKUP(E754,Lookup!$B$2:$C$13,2,FALSE))</f>
        <v>31</v>
      </c>
      <c r="AF754" s="528">
        <f t="shared" si="61"/>
        <v>0</v>
      </c>
      <c r="AG754" s="529"/>
      <c r="AI754" s="215">
        <f>+D754</f>
        <v>25</v>
      </c>
    </row>
    <row r="755" spans="2:35" s="212" customFormat="1" ht="12.75" hidden="1">
      <c r="B755" s="211"/>
      <c r="D755" s="216">
        <f t="shared" si="64"/>
        <v>25</v>
      </c>
      <c r="E755" s="217" t="str">
        <f>IF(E754="","",VLOOKUP(E754,Lookup!$A$2:$B$13,2,FALSE))</f>
        <v>Feb</v>
      </c>
      <c r="F755" s="218">
        <f t="shared" si="62"/>
        <v>1924</v>
      </c>
      <c r="G755" s="249"/>
      <c r="H755" s="249"/>
      <c r="I755" s="249"/>
      <c r="J755" s="249"/>
      <c r="K755" s="249"/>
      <c r="L755" s="249"/>
      <c r="M755" s="249"/>
      <c r="N755" s="249"/>
      <c r="O755" s="249"/>
      <c r="P755" s="249"/>
      <c r="Q755" s="252"/>
      <c r="R755" s="252"/>
      <c r="S755" s="252"/>
      <c r="T755" s="252"/>
      <c r="U755" s="252"/>
      <c r="V755" s="252"/>
      <c r="W755" s="252"/>
      <c r="X755" s="252"/>
      <c r="Y755" s="252"/>
      <c r="Z755" s="252"/>
      <c r="AA755" s="252"/>
      <c r="AB755" s="252"/>
      <c r="AC755" s="252"/>
      <c r="AD755" s="252"/>
      <c r="AE755" s="219">
        <f>IF(OR(AND(E755="Feb",OR(F755=2012,OR(F755=2016,OR(F755=2020,OR(F755=2024,OR(F755=2028,F755=2032)))))),AND(E755="Feb",OR(F755=2036,OR(F755=2040,F755=2044)))),29,VLOOKUP(E755,Lookup!$B$2:$C$13,2,FALSE))</f>
        <v>28</v>
      </c>
      <c r="AF755" s="495">
        <f t="shared" si="61"/>
        <v>0</v>
      </c>
      <c r="AG755" s="496"/>
      <c r="AI755" s="219">
        <f aca="true" t="shared" si="65" ref="AI755:AI777">+D755</f>
        <v>25</v>
      </c>
    </row>
    <row r="756" spans="2:35" s="212" customFormat="1" ht="12.75" hidden="1">
      <c r="B756" s="211"/>
      <c r="D756" s="216">
        <f t="shared" si="64"/>
        <v>25</v>
      </c>
      <c r="E756" s="217" t="str">
        <f>IF(E755="","",VLOOKUP(E755,Lookup!$A$2:$B$13,2,FALSE))</f>
        <v>Mar</v>
      </c>
      <c r="F756" s="218">
        <f t="shared" si="62"/>
        <v>1924</v>
      </c>
      <c r="G756" s="249"/>
      <c r="H756" s="249"/>
      <c r="I756" s="249"/>
      <c r="J756" s="249"/>
      <c r="K756" s="249"/>
      <c r="L756" s="249"/>
      <c r="M756" s="249"/>
      <c r="N756" s="249"/>
      <c r="O756" s="249"/>
      <c r="P756" s="249"/>
      <c r="Q756" s="252"/>
      <c r="R756" s="252"/>
      <c r="S756" s="252"/>
      <c r="T756" s="252"/>
      <c r="U756" s="252"/>
      <c r="V756" s="252"/>
      <c r="W756" s="252"/>
      <c r="X756" s="252"/>
      <c r="Y756" s="252"/>
      <c r="Z756" s="252"/>
      <c r="AA756" s="252"/>
      <c r="AB756" s="252"/>
      <c r="AC756" s="252"/>
      <c r="AD756" s="252"/>
      <c r="AE756" s="219">
        <f>IF(OR(AND(E756="Feb",OR(F756=2012,OR(F756=2016,OR(F756=2020,OR(F756=2024,OR(F756=2028,F756=2032)))))),AND(E756="Feb",OR(F756=2036,OR(F756=2040,F756=2044)))),29,VLOOKUP(E756,Lookup!$B$2:$C$13,2,FALSE))</f>
        <v>31</v>
      </c>
      <c r="AF756" s="495">
        <f t="shared" si="61"/>
        <v>0</v>
      </c>
      <c r="AG756" s="496"/>
      <c r="AI756" s="219">
        <f t="shared" si="65"/>
        <v>25</v>
      </c>
    </row>
    <row r="757" spans="2:35" s="212" customFormat="1" ht="12.75" hidden="1">
      <c r="B757" s="211"/>
      <c r="D757" s="216">
        <f t="shared" si="64"/>
        <v>25</v>
      </c>
      <c r="E757" s="217" t="str">
        <f>IF(E756="","",VLOOKUP(E756,Lookup!$A$2:$B$13,2,FALSE))</f>
        <v>Apr</v>
      </c>
      <c r="F757" s="218">
        <f t="shared" si="62"/>
        <v>1924</v>
      </c>
      <c r="G757" s="249"/>
      <c r="H757" s="249"/>
      <c r="I757" s="249"/>
      <c r="J757" s="249"/>
      <c r="K757" s="249"/>
      <c r="L757" s="249"/>
      <c r="M757" s="249"/>
      <c r="N757" s="249"/>
      <c r="O757" s="249"/>
      <c r="P757" s="249"/>
      <c r="Q757" s="252"/>
      <c r="R757" s="252"/>
      <c r="S757" s="252"/>
      <c r="T757" s="252"/>
      <c r="U757" s="252"/>
      <c r="V757" s="252"/>
      <c r="W757" s="252"/>
      <c r="X757" s="252"/>
      <c r="Y757" s="252"/>
      <c r="Z757" s="252"/>
      <c r="AA757" s="252"/>
      <c r="AB757" s="252"/>
      <c r="AC757" s="252"/>
      <c r="AD757" s="252"/>
      <c r="AE757" s="219">
        <f>IF(OR(AND(E757="Feb",OR(F757=2012,OR(F757=2016,OR(F757=2020,OR(F757=2024,OR(F757=2028,F757=2032)))))),AND(E757="Feb",OR(F757=2036,OR(F757=2040,F757=2044)))),29,VLOOKUP(E757,Lookup!$B$2:$C$13,2,FALSE))</f>
        <v>30</v>
      </c>
      <c r="AF757" s="495">
        <f t="shared" si="61"/>
        <v>0</v>
      </c>
      <c r="AG757" s="496"/>
      <c r="AI757" s="219">
        <f t="shared" si="65"/>
        <v>25</v>
      </c>
    </row>
    <row r="758" spans="2:35" s="212" customFormat="1" ht="12.75" hidden="1">
      <c r="B758" s="211"/>
      <c r="D758" s="216">
        <f t="shared" si="64"/>
        <v>25</v>
      </c>
      <c r="E758" s="217" t="str">
        <f>IF(E757="","",VLOOKUP(E757,Lookup!$A$2:$B$13,2,FALSE))</f>
        <v>May</v>
      </c>
      <c r="F758" s="218">
        <f t="shared" si="62"/>
        <v>1924</v>
      </c>
      <c r="G758" s="249"/>
      <c r="H758" s="249"/>
      <c r="I758" s="249"/>
      <c r="J758" s="249"/>
      <c r="K758" s="249"/>
      <c r="L758" s="249"/>
      <c r="M758" s="249"/>
      <c r="N758" s="249"/>
      <c r="O758" s="249"/>
      <c r="P758" s="249"/>
      <c r="Q758" s="252"/>
      <c r="R758" s="252"/>
      <c r="S758" s="252"/>
      <c r="T758" s="252"/>
      <c r="U758" s="252"/>
      <c r="V758" s="252"/>
      <c r="W758" s="252"/>
      <c r="X758" s="252"/>
      <c r="Y758" s="252"/>
      <c r="Z758" s="252"/>
      <c r="AA758" s="252"/>
      <c r="AB758" s="252"/>
      <c r="AC758" s="252"/>
      <c r="AD758" s="252"/>
      <c r="AE758" s="219">
        <f>IF(OR(AND(E758="Feb",OR(F758=2012,OR(F758=2016,OR(F758=2020,OR(F758=2024,OR(F758=2028,F758=2032)))))),AND(E758="Feb",OR(F758=2036,OR(F758=2040,F758=2044)))),29,VLOOKUP(E758,Lookup!$B$2:$C$13,2,FALSE))</f>
        <v>31</v>
      </c>
      <c r="AF758" s="495">
        <f t="shared" si="61"/>
        <v>0</v>
      </c>
      <c r="AG758" s="496"/>
      <c r="AI758" s="219">
        <f t="shared" si="65"/>
        <v>25</v>
      </c>
    </row>
    <row r="759" spans="2:35" s="212" customFormat="1" ht="12.75" hidden="1">
      <c r="B759" s="211"/>
      <c r="D759" s="216">
        <f t="shared" si="64"/>
        <v>25</v>
      </c>
      <c r="E759" s="217" t="str">
        <f>IF(E758="","",VLOOKUP(E758,Lookup!$A$2:$B$13,2,FALSE))</f>
        <v>Jun</v>
      </c>
      <c r="F759" s="218">
        <f t="shared" si="62"/>
        <v>1924</v>
      </c>
      <c r="G759" s="249"/>
      <c r="H759" s="249"/>
      <c r="I759" s="249"/>
      <c r="J759" s="249"/>
      <c r="K759" s="249"/>
      <c r="L759" s="249"/>
      <c r="M759" s="249"/>
      <c r="N759" s="249"/>
      <c r="O759" s="249"/>
      <c r="P759" s="249"/>
      <c r="Q759" s="252"/>
      <c r="R759" s="252"/>
      <c r="S759" s="252"/>
      <c r="T759" s="252"/>
      <c r="U759" s="252"/>
      <c r="V759" s="252"/>
      <c r="W759" s="252"/>
      <c r="X759" s="252"/>
      <c r="Y759" s="252"/>
      <c r="Z759" s="252"/>
      <c r="AA759" s="252"/>
      <c r="AB759" s="252"/>
      <c r="AC759" s="252"/>
      <c r="AD759" s="252"/>
      <c r="AE759" s="219">
        <f>IF(OR(AND(E759="Feb",OR(F759=2012,OR(F759=2016,OR(F759=2020,OR(F759=2024,OR(F759=2028,F759=2032)))))),AND(E759="Feb",OR(F759=2036,OR(F759=2040,F759=2044)))),29,VLOOKUP(E759,Lookup!$B$2:$C$13,2,FALSE))</f>
        <v>30</v>
      </c>
      <c r="AF759" s="495">
        <f t="shared" si="61"/>
        <v>0</v>
      </c>
      <c r="AG759" s="496"/>
      <c r="AI759" s="219">
        <f t="shared" si="65"/>
        <v>25</v>
      </c>
    </row>
    <row r="760" spans="2:35" s="212" customFormat="1" ht="12.75" hidden="1">
      <c r="B760" s="211"/>
      <c r="D760" s="216">
        <f t="shared" si="64"/>
        <v>25</v>
      </c>
      <c r="E760" s="217" t="str">
        <f>IF(E759="","",VLOOKUP(E759,Lookup!$A$2:$B$13,2,FALSE))</f>
        <v>Jul</v>
      </c>
      <c r="F760" s="218">
        <f t="shared" si="62"/>
        <v>1924</v>
      </c>
      <c r="G760" s="249"/>
      <c r="H760" s="249"/>
      <c r="I760" s="249"/>
      <c r="J760" s="249"/>
      <c r="K760" s="249"/>
      <c r="L760" s="249"/>
      <c r="M760" s="249"/>
      <c r="N760" s="249"/>
      <c r="O760" s="249"/>
      <c r="P760" s="249"/>
      <c r="Q760" s="252"/>
      <c r="R760" s="252"/>
      <c r="S760" s="252"/>
      <c r="T760" s="252"/>
      <c r="U760" s="252"/>
      <c r="V760" s="252"/>
      <c r="W760" s="252"/>
      <c r="X760" s="252"/>
      <c r="Y760" s="252"/>
      <c r="Z760" s="252"/>
      <c r="AA760" s="252"/>
      <c r="AB760" s="252"/>
      <c r="AC760" s="252"/>
      <c r="AD760" s="252"/>
      <c r="AE760" s="219">
        <f>IF(OR(AND(E760="Feb",OR(F760=2012,OR(F760=2016,OR(F760=2020,OR(F760=2024,OR(F760=2028,F760=2032)))))),AND(E760="Feb",OR(F760=2036,OR(F760=2040,F760=2044)))),29,VLOOKUP(E760,Lookup!$B$2:$C$13,2,FALSE))</f>
        <v>31</v>
      </c>
      <c r="AF760" s="495">
        <f t="shared" si="61"/>
        <v>0</v>
      </c>
      <c r="AG760" s="496"/>
      <c r="AI760" s="219">
        <f t="shared" si="65"/>
        <v>25</v>
      </c>
    </row>
    <row r="761" spans="2:35" s="212" customFormat="1" ht="12.75" hidden="1">
      <c r="B761" s="211"/>
      <c r="D761" s="216">
        <f t="shared" si="64"/>
        <v>25</v>
      </c>
      <c r="E761" s="217" t="str">
        <f>IF(E760="","",VLOOKUP(E760,Lookup!$A$2:$B$13,2,FALSE))</f>
        <v>Aug</v>
      </c>
      <c r="F761" s="218">
        <f t="shared" si="62"/>
        <v>1924</v>
      </c>
      <c r="G761" s="249"/>
      <c r="H761" s="249"/>
      <c r="I761" s="249"/>
      <c r="J761" s="249"/>
      <c r="K761" s="249"/>
      <c r="L761" s="249"/>
      <c r="M761" s="249"/>
      <c r="N761" s="249"/>
      <c r="O761" s="249"/>
      <c r="P761" s="249"/>
      <c r="Q761" s="252"/>
      <c r="R761" s="252"/>
      <c r="S761" s="252"/>
      <c r="T761" s="252"/>
      <c r="U761" s="252"/>
      <c r="V761" s="252"/>
      <c r="W761" s="252"/>
      <c r="X761" s="252"/>
      <c r="Y761" s="252"/>
      <c r="Z761" s="252"/>
      <c r="AA761" s="252"/>
      <c r="AB761" s="252"/>
      <c r="AC761" s="252"/>
      <c r="AD761" s="252"/>
      <c r="AE761" s="219">
        <f>IF(OR(AND(E761="Feb",OR(F761=2012,OR(F761=2016,OR(F761=2020,OR(F761=2024,OR(F761=2028,F761=2032)))))),AND(E761="Feb",OR(F761=2036,OR(F761=2040,F761=2044)))),29,VLOOKUP(E761,Lookup!$B$2:$C$13,2,FALSE))</f>
        <v>31</v>
      </c>
      <c r="AF761" s="495">
        <f t="shared" si="61"/>
        <v>0</v>
      </c>
      <c r="AG761" s="496"/>
      <c r="AI761" s="219">
        <f t="shared" si="65"/>
        <v>25</v>
      </c>
    </row>
    <row r="762" spans="2:35" s="212" customFormat="1" ht="12.75" hidden="1">
      <c r="B762" s="211"/>
      <c r="D762" s="216">
        <f t="shared" si="64"/>
        <v>25</v>
      </c>
      <c r="E762" s="217" t="str">
        <f>IF(E761="","",VLOOKUP(E761,Lookup!$A$2:$B$13,2,FALSE))</f>
        <v>Sep</v>
      </c>
      <c r="F762" s="218">
        <f t="shared" si="62"/>
        <v>1924</v>
      </c>
      <c r="G762" s="249"/>
      <c r="H762" s="249"/>
      <c r="I762" s="249"/>
      <c r="J762" s="249"/>
      <c r="K762" s="249"/>
      <c r="L762" s="249"/>
      <c r="M762" s="249"/>
      <c r="N762" s="249"/>
      <c r="O762" s="249"/>
      <c r="P762" s="249"/>
      <c r="Q762" s="252"/>
      <c r="R762" s="252"/>
      <c r="S762" s="252"/>
      <c r="T762" s="252"/>
      <c r="U762" s="252"/>
      <c r="V762" s="252"/>
      <c r="W762" s="252"/>
      <c r="X762" s="252"/>
      <c r="Y762" s="252"/>
      <c r="Z762" s="252"/>
      <c r="AA762" s="252"/>
      <c r="AB762" s="252"/>
      <c r="AC762" s="252"/>
      <c r="AD762" s="252"/>
      <c r="AE762" s="219">
        <f>IF(OR(AND(E762="Feb",OR(F762=2012,OR(F762=2016,OR(F762=2020,OR(F762=2024,OR(F762=2028,F762=2032)))))),AND(E762="Feb",OR(F762=2036,OR(F762=2040,F762=2044)))),29,VLOOKUP(E762,Lookup!$B$2:$C$13,2,FALSE))</f>
        <v>30</v>
      </c>
      <c r="AF762" s="495">
        <f t="shared" si="61"/>
        <v>0</v>
      </c>
      <c r="AG762" s="496"/>
      <c r="AI762" s="219">
        <f t="shared" si="65"/>
        <v>25</v>
      </c>
    </row>
    <row r="763" spans="2:35" s="212" customFormat="1" ht="12.75" hidden="1">
      <c r="B763" s="211"/>
      <c r="D763" s="216">
        <f t="shared" si="64"/>
        <v>25</v>
      </c>
      <c r="E763" s="217" t="str">
        <f>IF(E762="","",VLOOKUP(E762,Lookup!$A$2:$B$13,2,FALSE))</f>
        <v>Oct</v>
      </c>
      <c r="F763" s="218">
        <f t="shared" si="62"/>
        <v>1924</v>
      </c>
      <c r="G763" s="249"/>
      <c r="H763" s="249"/>
      <c r="I763" s="249"/>
      <c r="J763" s="249"/>
      <c r="K763" s="249"/>
      <c r="L763" s="249"/>
      <c r="M763" s="249"/>
      <c r="N763" s="249"/>
      <c r="O763" s="249"/>
      <c r="P763" s="249"/>
      <c r="Q763" s="252"/>
      <c r="R763" s="252"/>
      <c r="S763" s="252"/>
      <c r="T763" s="252"/>
      <c r="U763" s="252"/>
      <c r="V763" s="252"/>
      <c r="W763" s="252"/>
      <c r="X763" s="252"/>
      <c r="Y763" s="252"/>
      <c r="Z763" s="252"/>
      <c r="AA763" s="252"/>
      <c r="AB763" s="252"/>
      <c r="AC763" s="252"/>
      <c r="AD763" s="252"/>
      <c r="AE763" s="219">
        <f>IF(OR(AND(E763="Feb",OR(F763=2012,OR(F763=2016,OR(F763=2020,OR(F763=2024,OR(F763=2028,F763=2032)))))),AND(E763="Feb",OR(F763=2036,OR(F763=2040,F763=2044)))),29,VLOOKUP(E763,Lookup!$B$2:$C$13,2,FALSE))</f>
        <v>31</v>
      </c>
      <c r="AF763" s="495">
        <f t="shared" si="61"/>
        <v>0</v>
      </c>
      <c r="AG763" s="496"/>
      <c r="AI763" s="219">
        <f t="shared" si="65"/>
        <v>25</v>
      </c>
    </row>
    <row r="764" spans="2:35" s="212" customFormat="1" ht="12.75" hidden="1">
      <c r="B764" s="211"/>
      <c r="D764" s="216">
        <f t="shared" si="64"/>
        <v>25</v>
      </c>
      <c r="E764" s="217" t="str">
        <f>IF(E763="","",VLOOKUP(E763,Lookup!$A$2:$B$13,2,FALSE))</f>
        <v>Nov</v>
      </c>
      <c r="F764" s="218">
        <f t="shared" si="62"/>
        <v>1924</v>
      </c>
      <c r="G764" s="249"/>
      <c r="H764" s="249"/>
      <c r="I764" s="249"/>
      <c r="J764" s="249"/>
      <c r="K764" s="249"/>
      <c r="L764" s="249"/>
      <c r="M764" s="249"/>
      <c r="N764" s="249"/>
      <c r="O764" s="249"/>
      <c r="P764" s="249"/>
      <c r="Q764" s="252"/>
      <c r="R764" s="252"/>
      <c r="S764" s="252"/>
      <c r="T764" s="252"/>
      <c r="U764" s="252"/>
      <c r="V764" s="252"/>
      <c r="W764" s="252"/>
      <c r="X764" s="252"/>
      <c r="Y764" s="252"/>
      <c r="Z764" s="252"/>
      <c r="AA764" s="252"/>
      <c r="AB764" s="252"/>
      <c r="AC764" s="252"/>
      <c r="AD764" s="252"/>
      <c r="AE764" s="219">
        <f>IF(OR(AND(E764="Feb",OR(F764=2012,OR(F764=2016,OR(F764=2020,OR(F764=2024,OR(F764=2028,F764=2032)))))),AND(E764="Feb",OR(F764=2036,OR(F764=2040,F764=2044)))),29,VLOOKUP(E764,Lookup!$B$2:$C$13,2,FALSE))</f>
        <v>30</v>
      </c>
      <c r="AF764" s="495">
        <f t="shared" si="61"/>
        <v>0</v>
      </c>
      <c r="AG764" s="496"/>
      <c r="AI764" s="219">
        <f t="shared" si="65"/>
        <v>25</v>
      </c>
    </row>
    <row r="765" spans="2:35" s="212" customFormat="1" ht="13.5" hidden="1" thickBot="1">
      <c r="B765" s="211"/>
      <c r="D765" s="220">
        <f t="shared" si="64"/>
        <v>25</v>
      </c>
      <c r="E765" s="221" t="str">
        <f>IF(E764="","",VLOOKUP(E764,Lookup!$A$2:$B$13,2,FALSE))</f>
        <v>Dec</v>
      </c>
      <c r="F765" s="222">
        <f t="shared" si="62"/>
        <v>1924</v>
      </c>
      <c r="G765" s="250"/>
      <c r="H765" s="250"/>
      <c r="I765" s="250"/>
      <c r="J765" s="250"/>
      <c r="K765" s="250"/>
      <c r="L765" s="250"/>
      <c r="M765" s="250"/>
      <c r="N765" s="250"/>
      <c r="O765" s="250"/>
      <c r="P765" s="250"/>
      <c r="Q765" s="253"/>
      <c r="R765" s="253"/>
      <c r="S765" s="253"/>
      <c r="T765" s="253"/>
      <c r="U765" s="253"/>
      <c r="V765" s="253"/>
      <c r="W765" s="253"/>
      <c r="X765" s="253"/>
      <c r="Y765" s="253"/>
      <c r="Z765" s="253"/>
      <c r="AA765" s="253"/>
      <c r="AB765" s="253"/>
      <c r="AC765" s="253"/>
      <c r="AD765" s="253"/>
      <c r="AE765" s="223">
        <f>IF(OR(AND(E765="Feb",OR(F765=2012,OR(F765=2016,OR(F765=2020,OR(F765=2024,OR(F765=2028,F765=2032)))))),AND(E765="Feb",OR(F765=2036,OR(F765=2040,F765=2044)))),29,VLOOKUP(E765,Lookup!$B$2:$C$13,2,FALSE))</f>
        <v>31</v>
      </c>
      <c r="AF765" s="522">
        <f t="shared" si="61"/>
        <v>0</v>
      </c>
      <c r="AG765" s="523"/>
      <c r="AI765" s="223">
        <f t="shared" si="65"/>
        <v>25</v>
      </c>
    </row>
    <row r="766" spans="2:35" s="212" customFormat="1" ht="12.75" hidden="1">
      <c r="B766" s="211"/>
      <c r="D766" s="224">
        <f t="shared" si="64"/>
        <v>26</v>
      </c>
      <c r="E766" s="225" t="str">
        <f>IF(E765="","",VLOOKUP(E765,Lookup!$A$2:$B$13,2,FALSE))</f>
        <v>Jan</v>
      </c>
      <c r="F766" s="226">
        <f t="shared" si="62"/>
        <v>1925</v>
      </c>
      <c r="G766" s="254"/>
      <c r="H766" s="254"/>
      <c r="I766" s="254"/>
      <c r="J766" s="254"/>
      <c r="K766" s="254"/>
      <c r="L766" s="254"/>
      <c r="M766" s="254"/>
      <c r="N766" s="254"/>
      <c r="O766" s="254"/>
      <c r="P766" s="254"/>
      <c r="Q766" s="255"/>
      <c r="R766" s="255"/>
      <c r="S766" s="255"/>
      <c r="T766" s="255"/>
      <c r="U766" s="255"/>
      <c r="V766" s="255"/>
      <c r="W766" s="255"/>
      <c r="X766" s="255"/>
      <c r="Y766" s="255"/>
      <c r="Z766" s="255"/>
      <c r="AA766" s="255"/>
      <c r="AB766" s="255"/>
      <c r="AC766" s="255"/>
      <c r="AD766" s="255"/>
      <c r="AE766" s="227">
        <f>IF(OR(AND(E766="Feb",OR(F766=2012,OR(F766=2016,OR(F766=2020,OR(F766=2024,OR(F766=2028,F766=2032)))))),AND(E766="Feb",OR(F766=2036,OR(F766=2040,F766=2044)))),29,VLOOKUP(E766,Lookup!$B$2:$C$13,2,FALSE))</f>
        <v>31</v>
      </c>
      <c r="AF766" s="502">
        <f t="shared" si="61"/>
        <v>0</v>
      </c>
      <c r="AG766" s="503"/>
      <c r="AI766" s="227">
        <f t="shared" si="65"/>
        <v>26</v>
      </c>
    </row>
    <row r="767" spans="2:35" s="212" customFormat="1" ht="12.75" hidden="1">
      <c r="B767" s="211"/>
      <c r="D767" s="228">
        <f t="shared" si="64"/>
        <v>26</v>
      </c>
      <c r="E767" s="217" t="str">
        <f>IF(E766="","",VLOOKUP(E766,Lookup!$A$2:$B$13,2,FALSE))</f>
        <v>Feb</v>
      </c>
      <c r="F767" s="218">
        <f t="shared" si="62"/>
        <v>1925</v>
      </c>
      <c r="G767" s="249"/>
      <c r="H767" s="249"/>
      <c r="I767" s="249"/>
      <c r="J767" s="249"/>
      <c r="K767" s="249"/>
      <c r="L767" s="249"/>
      <c r="M767" s="249"/>
      <c r="N767" s="249"/>
      <c r="O767" s="249"/>
      <c r="P767" s="249"/>
      <c r="Q767" s="252"/>
      <c r="R767" s="252"/>
      <c r="S767" s="252"/>
      <c r="T767" s="252"/>
      <c r="U767" s="252"/>
      <c r="V767" s="252"/>
      <c r="W767" s="252"/>
      <c r="X767" s="252"/>
      <c r="Y767" s="252"/>
      <c r="Z767" s="252"/>
      <c r="AA767" s="252"/>
      <c r="AB767" s="252"/>
      <c r="AC767" s="252"/>
      <c r="AD767" s="252"/>
      <c r="AE767" s="229">
        <f>IF(OR(AND(E767="Feb",OR(F767=2012,OR(F767=2016,OR(F767=2020,OR(F767=2024,OR(F767=2028,F767=2032)))))),AND(E767="Feb",OR(F767=2036,OR(F767=2040,F767=2044)))),29,VLOOKUP(E767,Lookup!$B$2:$C$13,2,FALSE))</f>
        <v>28</v>
      </c>
      <c r="AF767" s="495">
        <f t="shared" si="61"/>
        <v>0</v>
      </c>
      <c r="AG767" s="496"/>
      <c r="AI767" s="229">
        <f t="shared" si="65"/>
        <v>26</v>
      </c>
    </row>
    <row r="768" spans="2:35" s="212" customFormat="1" ht="12.75" hidden="1">
      <c r="B768" s="211"/>
      <c r="D768" s="228">
        <f t="shared" si="64"/>
        <v>26</v>
      </c>
      <c r="E768" s="217" t="str">
        <f>IF(E767="","",VLOOKUP(E767,Lookup!$A$2:$B$13,2,FALSE))</f>
        <v>Mar</v>
      </c>
      <c r="F768" s="218">
        <f t="shared" si="62"/>
        <v>1925</v>
      </c>
      <c r="G768" s="249"/>
      <c r="H768" s="249"/>
      <c r="I768" s="249"/>
      <c r="J768" s="249"/>
      <c r="K768" s="249"/>
      <c r="L768" s="249"/>
      <c r="M768" s="249"/>
      <c r="N768" s="249"/>
      <c r="O768" s="249"/>
      <c r="P768" s="249"/>
      <c r="Q768" s="252"/>
      <c r="R768" s="252"/>
      <c r="S768" s="252"/>
      <c r="T768" s="252"/>
      <c r="U768" s="252"/>
      <c r="V768" s="252"/>
      <c r="W768" s="252"/>
      <c r="X768" s="252"/>
      <c r="Y768" s="252"/>
      <c r="Z768" s="252"/>
      <c r="AA768" s="252"/>
      <c r="AB768" s="252"/>
      <c r="AC768" s="252"/>
      <c r="AD768" s="252"/>
      <c r="AE768" s="229">
        <f>IF(OR(AND(E768="Feb",OR(F768=2012,OR(F768=2016,OR(F768=2020,OR(F768=2024,OR(F768=2028,F768=2032)))))),AND(E768="Feb",OR(F768=2036,OR(F768=2040,F768=2044)))),29,VLOOKUP(E768,Lookup!$B$2:$C$13,2,FALSE))</f>
        <v>31</v>
      </c>
      <c r="AF768" s="495">
        <f t="shared" si="61"/>
        <v>0</v>
      </c>
      <c r="AG768" s="496"/>
      <c r="AI768" s="229">
        <f t="shared" si="65"/>
        <v>26</v>
      </c>
    </row>
    <row r="769" spans="2:35" s="212" customFormat="1" ht="12.75" hidden="1">
      <c r="B769" s="211"/>
      <c r="D769" s="228">
        <f t="shared" si="64"/>
        <v>26</v>
      </c>
      <c r="E769" s="217" t="str">
        <f>IF(E768="","",VLOOKUP(E768,Lookup!$A$2:$B$13,2,FALSE))</f>
        <v>Apr</v>
      </c>
      <c r="F769" s="218">
        <f t="shared" si="62"/>
        <v>1925</v>
      </c>
      <c r="G769" s="249"/>
      <c r="H769" s="249"/>
      <c r="I769" s="249"/>
      <c r="J769" s="249"/>
      <c r="K769" s="249"/>
      <c r="L769" s="249"/>
      <c r="M769" s="249"/>
      <c r="N769" s="249"/>
      <c r="O769" s="249"/>
      <c r="P769" s="249"/>
      <c r="Q769" s="252"/>
      <c r="R769" s="252"/>
      <c r="S769" s="252"/>
      <c r="T769" s="252"/>
      <c r="U769" s="252"/>
      <c r="V769" s="252"/>
      <c r="W769" s="252"/>
      <c r="X769" s="252"/>
      <c r="Y769" s="252"/>
      <c r="Z769" s="252"/>
      <c r="AA769" s="252"/>
      <c r="AB769" s="252"/>
      <c r="AC769" s="252"/>
      <c r="AD769" s="252"/>
      <c r="AE769" s="229">
        <f>IF(OR(AND(E769="Feb",OR(F769=2012,OR(F769=2016,OR(F769=2020,OR(F769=2024,OR(F769=2028,F769=2032)))))),AND(E769="Feb",OR(F769=2036,OR(F769=2040,F769=2044)))),29,VLOOKUP(E769,Lookup!$B$2:$C$13,2,FALSE))</f>
        <v>30</v>
      </c>
      <c r="AF769" s="495">
        <f t="shared" si="61"/>
        <v>0</v>
      </c>
      <c r="AG769" s="496"/>
      <c r="AI769" s="229">
        <f t="shared" si="65"/>
        <v>26</v>
      </c>
    </row>
    <row r="770" spans="2:35" s="212" customFormat="1" ht="12.75" hidden="1">
      <c r="B770" s="211"/>
      <c r="D770" s="228">
        <f t="shared" si="64"/>
        <v>26</v>
      </c>
      <c r="E770" s="217" t="str">
        <f>IF(E769="","",VLOOKUP(E769,Lookup!$A$2:$B$13,2,FALSE))</f>
        <v>May</v>
      </c>
      <c r="F770" s="218">
        <f t="shared" si="62"/>
        <v>1925</v>
      </c>
      <c r="G770" s="249"/>
      <c r="H770" s="249"/>
      <c r="I770" s="249"/>
      <c r="J770" s="249"/>
      <c r="K770" s="249"/>
      <c r="L770" s="249"/>
      <c r="M770" s="249"/>
      <c r="N770" s="249"/>
      <c r="O770" s="249"/>
      <c r="P770" s="249"/>
      <c r="Q770" s="252"/>
      <c r="R770" s="252"/>
      <c r="S770" s="252"/>
      <c r="T770" s="252"/>
      <c r="U770" s="252"/>
      <c r="V770" s="252"/>
      <c r="W770" s="252"/>
      <c r="X770" s="252"/>
      <c r="Y770" s="252"/>
      <c r="Z770" s="252"/>
      <c r="AA770" s="252"/>
      <c r="AB770" s="252"/>
      <c r="AC770" s="252"/>
      <c r="AD770" s="252"/>
      <c r="AE770" s="229">
        <f>IF(OR(AND(E770="Feb",OR(F770=2012,OR(F770=2016,OR(F770=2020,OR(F770=2024,OR(F770=2028,F770=2032)))))),AND(E770="Feb",OR(F770=2036,OR(F770=2040,F770=2044)))),29,VLOOKUP(E770,Lookup!$B$2:$C$13,2,FALSE))</f>
        <v>31</v>
      </c>
      <c r="AF770" s="495">
        <f t="shared" si="61"/>
        <v>0</v>
      </c>
      <c r="AG770" s="496"/>
      <c r="AI770" s="229">
        <f t="shared" si="65"/>
        <v>26</v>
      </c>
    </row>
    <row r="771" spans="2:35" s="212" customFormat="1" ht="12.75" hidden="1">
      <c r="B771" s="211"/>
      <c r="D771" s="228">
        <f t="shared" si="64"/>
        <v>26</v>
      </c>
      <c r="E771" s="217" t="str">
        <f>IF(E770="","",VLOOKUP(E770,Lookup!$A$2:$B$13,2,FALSE))</f>
        <v>Jun</v>
      </c>
      <c r="F771" s="218">
        <f t="shared" si="62"/>
        <v>1925</v>
      </c>
      <c r="G771" s="249"/>
      <c r="H771" s="249"/>
      <c r="I771" s="249"/>
      <c r="J771" s="249"/>
      <c r="K771" s="249"/>
      <c r="L771" s="249"/>
      <c r="M771" s="249"/>
      <c r="N771" s="249"/>
      <c r="O771" s="249"/>
      <c r="P771" s="249"/>
      <c r="Q771" s="252"/>
      <c r="R771" s="252"/>
      <c r="S771" s="252"/>
      <c r="T771" s="252"/>
      <c r="U771" s="252"/>
      <c r="V771" s="252"/>
      <c r="W771" s="252"/>
      <c r="X771" s="252"/>
      <c r="Y771" s="252"/>
      <c r="Z771" s="252"/>
      <c r="AA771" s="252"/>
      <c r="AB771" s="252"/>
      <c r="AC771" s="252"/>
      <c r="AD771" s="252"/>
      <c r="AE771" s="229">
        <f>IF(OR(AND(E771="Feb",OR(F771=2012,OR(F771=2016,OR(F771=2020,OR(F771=2024,OR(F771=2028,F771=2032)))))),AND(E771="Feb",OR(F771=2036,OR(F771=2040,F771=2044)))),29,VLOOKUP(E771,Lookup!$B$2:$C$13,2,FALSE))</f>
        <v>30</v>
      </c>
      <c r="AF771" s="495">
        <f t="shared" si="61"/>
        <v>0</v>
      </c>
      <c r="AG771" s="496"/>
      <c r="AI771" s="229">
        <f t="shared" si="65"/>
        <v>26</v>
      </c>
    </row>
    <row r="772" spans="2:35" s="212" customFormat="1" ht="12.75" hidden="1">
      <c r="B772" s="211"/>
      <c r="D772" s="228">
        <f t="shared" si="64"/>
        <v>26</v>
      </c>
      <c r="E772" s="217" t="str">
        <f>IF(E771="","",VLOOKUP(E771,Lookup!$A$2:$B$13,2,FALSE))</f>
        <v>Jul</v>
      </c>
      <c r="F772" s="218">
        <f t="shared" si="62"/>
        <v>1925</v>
      </c>
      <c r="G772" s="249"/>
      <c r="H772" s="249"/>
      <c r="I772" s="249"/>
      <c r="J772" s="249"/>
      <c r="K772" s="249"/>
      <c r="L772" s="249"/>
      <c r="M772" s="249"/>
      <c r="N772" s="249"/>
      <c r="O772" s="249"/>
      <c r="P772" s="249"/>
      <c r="Q772" s="252"/>
      <c r="R772" s="252"/>
      <c r="S772" s="252"/>
      <c r="T772" s="252"/>
      <c r="U772" s="252"/>
      <c r="V772" s="252"/>
      <c r="W772" s="252"/>
      <c r="X772" s="252"/>
      <c r="Y772" s="252"/>
      <c r="Z772" s="252"/>
      <c r="AA772" s="252"/>
      <c r="AB772" s="252"/>
      <c r="AC772" s="252"/>
      <c r="AD772" s="252"/>
      <c r="AE772" s="229">
        <f>IF(OR(AND(E772="Feb",OR(F772=2012,OR(F772=2016,OR(F772=2020,OR(F772=2024,OR(F772=2028,F772=2032)))))),AND(E772="Feb",OR(F772=2036,OR(F772=2040,F772=2044)))),29,VLOOKUP(E772,Lookup!$B$2:$C$13,2,FALSE))</f>
        <v>31</v>
      </c>
      <c r="AF772" s="495">
        <f t="shared" si="61"/>
        <v>0</v>
      </c>
      <c r="AG772" s="496"/>
      <c r="AI772" s="229">
        <f t="shared" si="65"/>
        <v>26</v>
      </c>
    </row>
    <row r="773" spans="2:35" s="212" customFormat="1" ht="12.75" hidden="1">
      <c r="B773" s="211"/>
      <c r="D773" s="228">
        <f t="shared" si="64"/>
        <v>26</v>
      </c>
      <c r="E773" s="217" t="str">
        <f>IF(E772="","",VLOOKUP(E772,Lookup!$A$2:$B$13,2,FALSE))</f>
        <v>Aug</v>
      </c>
      <c r="F773" s="218">
        <f t="shared" si="62"/>
        <v>1925</v>
      </c>
      <c r="G773" s="249"/>
      <c r="H773" s="249"/>
      <c r="I773" s="249"/>
      <c r="J773" s="249"/>
      <c r="K773" s="249"/>
      <c r="L773" s="249"/>
      <c r="M773" s="249"/>
      <c r="N773" s="249"/>
      <c r="O773" s="249"/>
      <c r="P773" s="249"/>
      <c r="Q773" s="252"/>
      <c r="R773" s="252"/>
      <c r="S773" s="252"/>
      <c r="T773" s="252"/>
      <c r="U773" s="252"/>
      <c r="V773" s="252"/>
      <c r="W773" s="252"/>
      <c r="X773" s="252"/>
      <c r="Y773" s="252"/>
      <c r="Z773" s="252"/>
      <c r="AA773" s="252"/>
      <c r="AB773" s="252"/>
      <c r="AC773" s="252"/>
      <c r="AD773" s="252"/>
      <c r="AE773" s="229">
        <f>IF(OR(AND(E773="Feb",OR(F773=2012,OR(F773=2016,OR(F773=2020,OR(F773=2024,OR(F773=2028,F773=2032)))))),AND(E773="Feb",OR(F773=2036,OR(F773=2040,F773=2044)))),29,VLOOKUP(E773,Lookup!$B$2:$C$13,2,FALSE))</f>
        <v>31</v>
      </c>
      <c r="AF773" s="495">
        <f t="shared" si="61"/>
        <v>0</v>
      </c>
      <c r="AG773" s="496"/>
      <c r="AI773" s="229">
        <f t="shared" si="65"/>
        <v>26</v>
      </c>
    </row>
    <row r="774" spans="2:35" s="212" customFormat="1" ht="12.75" hidden="1">
      <c r="B774" s="211"/>
      <c r="D774" s="228">
        <f t="shared" si="64"/>
        <v>26</v>
      </c>
      <c r="E774" s="217" t="str">
        <f>IF(E773="","",VLOOKUP(E773,Lookup!$A$2:$B$13,2,FALSE))</f>
        <v>Sep</v>
      </c>
      <c r="F774" s="218">
        <f t="shared" si="62"/>
        <v>1925</v>
      </c>
      <c r="G774" s="249"/>
      <c r="H774" s="249"/>
      <c r="I774" s="249"/>
      <c r="J774" s="249"/>
      <c r="K774" s="249"/>
      <c r="L774" s="249"/>
      <c r="M774" s="249"/>
      <c r="N774" s="249"/>
      <c r="O774" s="249"/>
      <c r="P774" s="249"/>
      <c r="Q774" s="252"/>
      <c r="R774" s="252"/>
      <c r="S774" s="252"/>
      <c r="T774" s="252"/>
      <c r="U774" s="252"/>
      <c r="V774" s="252"/>
      <c r="W774" s="252"/>
      <c r="X774" s="252"/>
      <c r="Y774" s="252"/>
      <c r="Z774" s="252"/>
      <c r="AA774" s="252"/>
      <c r="AB774" s="252"/>
      <c r="AC774" s="252"/>
      <c r="AD774" s="252"/>
      <c r="AE774" s="229">
        <f>IF(OR(AND(E774="Feb",OR(F774=2012,OR(F774=2016,OR(F774=2020,OR(F774=2024,OR(F774=2028,F774=2032)))))),AND(E774="Feb",OR(F774=2036,OR(F774=2040,F774=2044)))),29,VLOOKUP(E774,Lookup!$B$2:$C$13,2,FALSE))</f>
        <v>30</v>
      </c>
      <c r="AF774" s="495">
        <f t="shared" si="61"/>
        <v>0</v>
      </c>
      <c r="AG774" s="496"/>
      <c r="AI774" s="229">
        <f t="shared" si="65"/>
        <v>26</v>
      </c>
    </row>
    <row r="775" spans="2:35" s="212" customFormat="1" ht="12.75" hidden="1">
      <c r="B775" s="211"/>
      <c r="D775" s="228">
        <f t="shared" si="64"/>
        <v>26</v>
      </c>
      <c r="E775" s="217" t="str">
        <f>IF(E774="","",VLOOKUP(E774,Lookup!$A$2:$B$13,2,FALSE))</f>
        <v>Oct</v>
      </c>
      <c r="F775" s="218">
        <f t="shared" si="62"/>
        <v>1925</v>
      </c>
      <c r="G775" s="249"/>
      <c r="H775" s="249"/>
      <c r="I775" s="249"/>
      <c r="J775" s="249"/>
      <c r="K775" s="249"/>
      <c r="L775" s="249"/>
      <c r="M775" s="249"/>
      <c r="N775" s="249"/>
      <c r="O775" s="249"/>
      <c r="P775" s="249"/>
      <c r="Q775" s="252"/>
      <c r="R775" s="252"/>
      <c r="S775" s="252"/>
      <c r="T775" s="252"/>
      <c r="U775" s="252"/>
      <c r="V775" s="252"/>
      <c r="W775" s="252"/>
      <c r="X775" s="252"/>
      <c r="Y775" s="252"/>
      <c r="Z775" s="252"/>
      <c r="AA775" s="252"/>
      <c r="AB775" s="252"/>
      <c r="AC775" s="252"/>
      <c r="AD775" s="252"/>
      <c r="AE775" s="229">
        <f>IF(OR(AND(E775="Feb",OR(F775=2012,OR(F775=2016,OR(F775=2020,OR(F775=2024,OR(F775=2028,F775=2032)))))),AND(E775="Feb",OR(F775=2036,OR(F775=2040,F775=2044)))),29,VLOOKUP(E775,Lookup!$B$2:$C$13,2,FALSE))</f>
        <v>31</v>
      </c>
      <c r="AF775" s="495">
        <f t="shared" si="61"/>
        <v>0</v>
      </c>
      <c r="AG775" s="496"/>
      <c r="AI775" s="229">
        <f t="shared" si="65"/>
        <v>26</v>
      </c>
    </row>
    <row r="776" spans="2:35" s="212" customFormat="1" ht="12.75" hidden="1">
      <c r="B776" s="211"/>
      <c r="D776" s="228">
        <f t="shared" si="64"/>
        <v>26</v>
      </c>
      <c r="E776" s="217" t="str">
        <f>IF(E775="","",VLOOKUP(E775,Lookup!$A$2:$B$13,2,FALSE))</f>
        <v>Nov</v>
      </c>
      <c r="F776" s="218">
        <f t="shared" si="62"/>
        <v>1925</v>
      </c>
      <c r="G776" s="249"/>
      <c r="H776" s="249"/>
      <c r="I776" s="249"/>
      <c r="J776" s="249"/>
      <c r="K776" s="249"/>
      <c r="L776" s="249"/>
      <c r="M776" s="249"/>
      <c r="N776" s="249"/>
      <c r="O776" s="249"/>
      <c r="P776" s="249"/>
      <c r="Q776" s="252"/>
      <c r="R776" s="252"/>
      <c r="S776" s="252"/>
      <c r="T776" s="252"/>
      <c r="U776" s="252"/>
      <c r="V776" s="252"/>
      <c r="W776" s="252"/>
      <c r="X776" s="252"/>
      <c r="Y776" s="252"/>
      <c r="Z776" s="252"/>
      <c r="AA776" s="252"/>
      <c r="AB776" s="252"/>
      <c r="AC776" s="252"/>
      <c r="AD776" s="252"/>
      <c r="AE776" s="229">
        <f>IF(OR(AND(E776="Feb",OR(F776=2012,OR(F776=2016,OR(F776=2020,OR(F776=2024,OR(F776=2028,F776=2032)))))),AND(E776="Feb",OR(F776=2036,OR(F776=2040,F776=2044)))),29,VLOOKUP(E776,Lookup!$B$2:$C$13,2,FALSE))</f>
        <v>30</v>
      </c>
      <c r="AF776" s="495">
        <f t="shared" si="61"/>
        <v>0</v>
      </c>
      <c r="AG776" s="496"/>
      <c r="AI776" s="229">
        <f t="shared" si="65"/>
        <v>26</v>
      </c>
    </row>
    <row r="777" spans="2:35" s="212" customFormat="1" ht="13.5" hidden="1" thickBot="1">
      <c r="B777" s="211"/>
      <c r="D777" s="230">
        <f t="shared" si="64"/>
        <v>26</v>
      </c>
      <c r="E777" s="231" t="str">
        <f>IF(E776="","",VLOOKUP(E776,Lookup!$A$2:$B$13,2,FALSE))</f>
        <v>Dec</v>
      </c>
      <c r="F777" s="232">
        <f t="shared" si="62"/>
        <v>1925</v>
      </c>
      <c r="G777" s="256"/>
      <c r="H777" s="256"/>
      <c r="I777" s="256"/>
      <c r="J777" s="256"/>
      <c r="K777" s="256"/>
      <c r="L777" s="256"/>
      <c r="M777" s="256"/>
      <c r="N777" s="256"/>
      <c r="O777" s="256"/>
      <c r="P777" s="256"/>
      <c r="Q777" s="257"/>
      <c r="R777" s="257"/>
      <c r="S777" s="257"/>
      <c r="T777" s="257"/>
      <c r="U777" s="257"/>
      <c r="V777" s="257"/>
      <c r="W777" s="257"/>
      <c r="X777" s="257"/>
      <c r="Y777" s="257"/>
      <c r="Z777" s="257"/>
      <c r="AA777" s="257"/>
      <c r="AB777" s="257"/>
      <c r="AC777" s="257"/>
      <c r="AD777" s="257"/>
      <c r="AE777" s="233">
        <f>IF(OR(AND(E777="Feb",OR(F777=2012,OR(F777=2016,OR(F777=2020,OR(F777=2024,OR(F777=2028,F777=2032)))))),AND(E777="Feb",OR(F777=2036,OR(F777=2040,F777=2044)))),29,VLOOKUP(E777,Lookup!$B$2:$C$13,2,FALSE))</f>
        <v>31</v>
      </c>
      <c r="AF777" s="531">
        <f t="shared" si="61"/>
        <v>0</v>
      </c>
      <c r="AG777" s="532"/>
      <c r="AI777" s="233">
        <f t="shared" si="65"/>
        <v>26</v>
      </c>
    </row>
    <row r="778" spans="2:35" s="212" customFormat="1" ht="12.75" hidden="1">
      <c r="B778" s="211"/>
      <c r="D778" s="213">
        <f t="shared" si="64"/>
        <v>27</v>
      </c>
      <c r="E778" s="234" t="str">
        <f>IF(E777="","",VLOOKUP(E777,Lookup!$A$2:$B$13,2,FALSE))</f>
        <v>Jan</v>
      </c>
      <c r="F778" s="235">
        <f t="shared" si="62"/>
        <v>1926</v>
      </c>
      <c r="G778" s="248"/>
      <c r="H778" s="248"/>
      <c r="I778" s="248"/>
      <c r="J778" s="248"/>
      <c r="K778" s="248"/>
      <c r="L778" s="248"/>
      <c r="M778" s="248"/>
      <c r="N778" s="248"/>
      <c r="O778" s="248"/>
      <c r="P778" s="248"/>
      <c r="Q778" s="251"/>
      <c r="R778" s="251"/>
      <c r="S778" s="251"/>
      <c r="T778" s="251"/>
      <c r="U778" s="251"/>
      <c r="V778" s="251"/>
      <c r="W778" s="251"/>
      <c r="X778" s="251"/>
      <c r="Y778" s="251"/>
      <c r="Z778" s="251"/>
      <c r="AA778" s="251"/>
      <c r="AB778" s="251"/>
      <c r="AC778" s="251"/>
      <c r="AD778" s="251"/>
      <c r="AE778" s="215">
        <f>IF(OR(AND(E778="Feb",OR(F778=2012,OR(F778=2016,OR(F778=2020,OR(F778=2024,OR(F778=2028,F778=2032)))))),AND(E778="Feb",OR(F778=2036,OR(F778=2040,F778=2044)))),29,VLOOKUP(E778,Lookup!$B$2:$C$13,2,FALSE))</f>
        <v>31</v>
      </c>
      <c r="AF778" s="528">
        <f t="shared" si="61"/>
        <v>0</v>
      </c>
      <c r="AG778" s="529"/>
      <c r="AI778" s="215">
        <f>+D778</f>
        <v>27</v>
      </c>
    </row>
    <row r="779" spans="2:35" s="212" customFormat="1" ht="12.75" hidden="1">
      <c r="B779" s="211"/>
      <c r="D779" s="216">
        <f t="shared" si="64"/>
        <v>27</v>
      </c>
      <c r="E779" s="217" t="str">
        <f>IF(E778="","",VLOOKUP(E778,Lookup!$A$2:$B$13,2,FALSE))</f>
        <v>Feb</v>
      </c>
      <c r="F779" s="218">
        <f t="shared" si="62"/>
        <v>1926</v>
      </c>
      <c r="G779" s="249"/>
      <c r="H779" s="249"/>
      <c r="I779" s="249"/>
      <c r="J779" s="249"/>
      <c r="K779" s="249"/>
      <c r="L779" s="249"/>
      <c r="M779" s="249"/>
      <c r="N779" s="249"/>
      <c r="O779" s="249"/>
      <c r="P779" s="249"/>
      <c r="Q779" s="252"/>
      <c r="R779" s="252"/>
      <c r="S779" s="252"/>
      <c r="T779" s="252"/>
      <c r="U779" s="252"/>
      <c r="V779" s="252"/>
      <c r="W779" s="252"/>
      <c r="X779" s="252"/>
      <c r="Y779" s="252"/>
      <c r="Z779" s="252"/>
      <c r="AA779" s="252"/>
      <c r="AB779" s="252"/>
      <c r="AC779" s="252"/>
      <c r="AD779" s="252"/>
      <c r="AE779" s="219">
        <f>IF(OR(AND(E779="Feb",OR(F779=2012,OR(F779=2016,OR(F779=2020,OR(F779=2024,OR(F779=2028,F779=2032)))))),AND(E779="Feb",OR(F779=2036,OR(F779=2040,F779=2044)))),29,VLOOKUP(E779,Lookup!$B$2:$C$13,2,FALSE))</f>
        <v>28</v>
      </c>
      <c r="AF779" s="495">
        <f t="shared" si="61"/>
        <v>0</v>
      </c>
      <c r="AG779" s="496"/>
      <c r="AI779" s="219">
        <f aca="true" t="shared" si="66" ref="AI779:AI801">+D779</f>
        <v>27</v>
      </c>
    </row>
    <row r="780" spans="2:35" s="212" customFormat="1" ht="12.75" hidden="1">
      <c r="B780" s="211"/>
      <c r="D780" s="216">
        <f t="shared" si="64"/>
        <v>27</v>
      </c>
      <c r="E780" s="217" t="str">
        <f>IF(E779="","",VLOOKUP(E779,Lookup!$A$2:$B$13,2,FALSE))</f>
        <v>Mar</v>
      </c>
      <c r="F780" s="218">
        <f t="shared" si="62"/>
        <v>1926</v>
      </c>
      <c r="G780" s="249"/>
      <c r="H780" s="249"/>
      <c r="I780" s="249"/>
      <c r="J780" s="249"/>
      <c r="K780" s="249"/>
      <c r="L780" s="249"/>
      <c r="M780" s="249"/>
      <c r="N780" s="249"/>
      <c r="O780" s="249"/>
      <c r="P780" s="249"/>
      <c r="Q780" s="252"/>
      <c r="R780" s="252"/>
      <c r="S780" s="252"/>
      <c r="T780" s="252"/>
      <c r="U780" s="252"/>
      <c r="V780" s="252"/>
      <c r="W780" s="252"/>
      <c r="X780" s="252"/>
      <c r="Y780" s="252"/>
      <c r="Z780" s="252"/>
      <c r="AA780" s="252"/>
      <c r="AB780" s="252"/>
      <c r="AC780" s="252"/>
      <c r="AD780" s="252"/>
      <c r="AE780" s="219">
        <f>IF(OR(AND(E780="Feb",OR(F780=2012,OR(F780=2016,OR(F780=2020,OR(F780=2024,OR(F780=2028,F780=2032)))))),AND(E780="Feb",OR(F780=2036,OR(F780=2040,F780=2044)))),29,VLOOKUP(E780,Lookup!$B$2:$C$13,2,FALSE))</f>
        <v>31</v>
      </c>
      <c r="AF780" s="495">
        <f t="shared" si="61"/>
        <v>0</v>
      </c>
      <c r="AG780" s="496"/>
      <c r="AI780" s="219">
        <f t="shared" si="66"/>
        <v>27</v>
      </c>
    </row>
    <row r="781" spans="2:35" s="212" customFormat="1" ht="12.75" hidden="1">
      <c r="B781" s="211"/>
      <c r="D781" s="216">
        <f t="shared" si="64"/>
        <v>27</v>
      </c>
      <c r="E781" s="217" t="str">
        <f>IF(E780="","",VLOOKUP(E780,Lookup!$A$2:$B$13,2,FALSE))</f>
        <v>Apr</v>
      </c>
      <c r="F781" s="218">
        <f t="shared" si="62"/>
        <v>1926</v>
      </c>
      <c r="G781" s="249"/>
      <c r="H781" s="249"/>
      <c r="I781" s="249"/>
      <c r="J781" s="249"/>
      <c r="K781" s="249"/>
      <c r="L781" s="249"/>
      <c r="M781" s="249"/>
      <c r="N781" s="249"/>
      <c r="O781" s="249"/>
      <c r="P781" s="249"/>
      <c r="Q781" s="252"/>
      <c r="R781" s="252"/>
      <c r="S781" s="252"/>
      <c r="T781" s="252"/>
      <c r="U781" s="252"/>
      <c r="V781" s="252"/>
      <c r="W781" s="252"/>
      <c r="X781" s="252"/>
      <c r="Y781" s="252"/>
      <c r="Z781" s="252"/>
      <c r="AA781" s="252"/>
      <c r="AB781" s="252"/>
      <c r="AC781" s="252"/>
      <c r="AD781" s="252"/>
      <c r="AE781" s="219">
        <f>IF(OR(AND(E781="Feb",OR(F781=2012,OR(F781=2016,OR(F781=2020,OR(F781=2024,OR(F781=2028,F781=2032)))))),AND(E781="Feb",OR(F781=2036,OR(F781=2040,F781=2044)))),29,VLOOKUP(E781,Lookup!$B$2:$C$13,2,FALSE))</f>
        <v>30</v>
      </c>
      <c r="AF781" s="495">
        <f t="shared" si="61"/>
        <v>0</v>
      </c>
      <c r="AG781" s="496"/>
      <c r="AI781" s="219">
        <f t="shared" si="66"/>
        <v>27</v>
      </c>
    </row>
    <row r="782" spans="2:35" s="212" customFormat="1" ht="12.75" hidden="1">
      <c r="B782" s="211"/>
      <c r="D782" s="216">
        <f t="shared" si="64"/>
        <v>27</v>
      </c>
      <c r="E782" s="217" t="str">
        <f>IF(E781="","",VLOOKUP(E781,Lookup!$A$2:$B$13,2,FALSE))</f>
        <v>May</v>
      </c>
      <c r="F782" s="218">
        <f t="shared" si="62"/>
        <v>1926</v>
      </c>
      <c r="G782" s="249"/>
      <c r="H782" s="249"/>
      <c r="I782" s="249"/>
      <c r="J782" s="249"/>
      <c r="K782" s="249"/>
      <c r="L782" s="249"/>
      <c r="M782" s="249"/>
      <c r="N782" s="249"/>
      <c r="O782" s="249"/>
      <c r="P782" s="249"/>
      <c r="Q782" s="252"/>
      <c r="R782" s="252"/>
      <c r="S782" s="252"/>
      <c r="T782" s="252"/>
      <c r="U782" s="252"/>
      <c r="V782" s="252"/>
      <c r="W782" s="252"/>
      <c r="X782" s="252"/>
      <c r="Y782" s="252"/>
      <c r="Z782" s="252"/>
      <c r="AA782" s="252"/>
      <c r="AB782" s="252"/>
      <c r="AC782" s="252"/>
      <c r="AD782" s="252"/>
      <c r="AE782" s="219">
        <f>IF(OR(AND(E782="Feb",OR(F782=2012,OR(F782=2016,OR(F782=2020,OR(F782=2024,OR(F782=2028,F782=2032)))))),AND(E782="Feb",OR(F782=2036,OR(F782=2040,F782=2044)))),29,VLOOKUP(E782,Lookup!$B$2:$C$13,2,FALSE))</f>
        <v>31</v>
      </c>
      <c r="AF782" s="495">
        <f t="shared" si="61"/>
        <v>0</v>
      </c>
      <c r="AG782" s="496"/>
      <c r="AI782" s="219">
        <f t="shared" si="66"/>
        <v>27</v>
      </c>
    </row>
    <row r="783" spans="2:35" s="212" customFormat="1" ht="12.75" hidden="1">
      <c r="B783" s="211"/>
      <c r="D783" s="216">
        <f t="shared" si="64"/>
        <v>27</v>
      </c>
      <c r="E783" s="217" t="str">
        <f>IF(E782="","",VLOOKUP(E782,Lookup!$A$2:$B$13,2,FALSE))</f>
        <v>Jun</v>
      </c>
      <c r="F783" s="218">
        <f t="shared" si="62"/>
        <v>1926</v>
      </c>
      <c r="G783" s="249"/>
      <c r="H783" s="249"/>
      <c r="I783" s="249"/>
      <c r="J783" s="249"/>
      <c r="K783" s="249"/>
      <c r="L783" s="249"/>
      <c r="M783" s="249"/>
      <c r="N783" s="249"/>
      <c r="O783" s="249"/>
      <c r="P783" s="249"/>
      <c r="Q783" s="252"/>
      <c r="R783" s="252"/>
      <c r="S783" s="252"/>
      <c r="T783" s="252"/>
      <c r="U783" s="252"/>
      <c r="V783" s="252"/>
      <c r="W783" s="252"/>
      <c r="X783" s="252"/>
      <c r="Y783" s="252"/>
      <c r="Z783" s="252"/>
      <c r="AA783" s="252"/>
      <c r="AB783" s="252"/>
      <c r="AC783" s="252"/>
      <c r="AD783" s="252"/>
      <c r="AE783" s="219">
        <f>IF(OR(AND(E783="Feb",OR(F783=2012,OR(F783=2016,OR(F783=2020,OR(F783=2024,OR(F783=2028,F783=2032)))))),AND(E783="Feb",OR(F783=2036,OR(F783=2040,F783=2044)))),29,VLOOKUP(E783,Lookup!$B$2:$C$13,2,FALSE))</f>
        <v>30</v>
      </c>
      <c r="AF783" s="495">
        <f t="shared" si="61"/>
        <v>0</v>
      </c>
      <c r="AG783" s="496"/>
      <c r="AI783" s="219">
        <f t="shared" si="66"/>
        <v>27</v>
      </c>
    </row>
    <row r="784" spans="2:35" s="212" customFormat="1" ht="12.75" hidden="1">
      <c r="B784" s="211"/>
      <c r="D784" s="216">
        <f t="shared" si="64"/>
        <v>27</v>
      </c>
      <c r="E784" s="217" t="str">
        <f>IF(E783="","",VLOOKUP(E783,Lookup!$A$2:$B$13,2,FALSE))</f>
        <v>Jul</v>
      </c>
      <c r="F784" s="218">
        <f t="shared" si="62"/>
        <v>1926</v>
      </c>
      <c r="G784" s="249"/>
      <c r="H784" s="249"/>
      <c r="I784" s="249"/>
      <c r="J784" s="249"/>
      <c r="K784" s="249"/>
      <c r="L784" s="249"/>
      <c r="M784" s="249"/>
      <c r="N784" s="249"/>
      <c r="O784" s="249"/>
      <c r="P784" s="249"/>
      <c r="Q784" s="252"/>
      <c r="R784" s="252"/>
      <c r="S784" s="252"/>
      <c r="T784" s="252"/>
      <c r="U784" s="252"/>
      <c r="V784" s="252"/>
      <c r="W784" s="252"/>
      <c r="X784" s="252"/>
      <c r="Y784" s="252"/>
      <c r="Z784" s="252"/>
      <c r="AA784" s="252"/>
      <c r="AB784" s="252"/>
      <c r="AC784" s="252"/>
      <c r="AD784" s="252"/>
      <c r="AE784" s="219">
        <f>IF(OR(AND(E784="Feb",OR(F784=2012,OR(F784=2016,OR(F784=2020,OR(F784=2024,OR(F784=2028,F784=2032)))))),AND(E784="Feb",OR(F784=2036,OR(F784=2040,F784=2044)))),29,VLOOKUP(E784,Lookup!$B$2:$C$13,2,FALSE))</f>
        <v>31</v>
      </c>
      <c r="AF784" s="495">
        <f t="shared" si="61"/>
        <v>0</v>
      </c>
      <c r="AG784" s="496"/>
      <c r="AI784" s="219">
        <f t="shared" si="66"/>
        <v>27</v>
      </c>
    </row>
    <row r="785" spans="2:35" s="212" customFormat="1" ht="12.75" hidden="1">
      <c r="B785" s="211"/>
      <c r="D785" s="216">
        <f t="shared" si="64"/>
        <v>27</v>
      </c>
      <c r="E785" s="217" t="str">
        <f>IF(E784="","",VLOOKUP(E784,Lookup!$A$2:$B$13,2,FALSE))</f>
        <v>Aug</v>
      </c>
      <c r="F785" s="218">
        <f t="shared" si="62"/>
        <v>1926</v>
      </c>
      <c r="G785" s="249"/>
      <c r="H785" s="249"/>
      <c r="I785" s="249"/>
      <c r="J785" s="249"/>
      <c r="K785" s="249"/>
      <c r="L785" s="249"/>
      <c r="M785" s="249"/>
      <c r="N785" s="249"/>
      <c r="O785" s="249"/>
      <c r="P785" s="249"/>
      <c r="Q785" s="252"/>
      <c r="R785" s="252"/>
      <c r="S785" s="252"/>
      <c r="T785" s="252"/>
      <c r="U785" s="252"/>
      <c r="V785" s="252"/>
      <c r="W785" s="252"/>
      <c r="X785" s="252"/>
      <c r="Y785" s="252"/>
      <c r="Z785" s="252"/>
      <c r="AA785" s="252"/>
      <c r="AB785" s="252"/>
      <c r="AC785" s="252"/>
      <c r="AD785" s="252"/>
      <c r="AE785" s="219">
        <f>IF(OR(AND(E785="Feb",OR(F785=2012,OR(F785=2016,OR(F785=2020,OR(F785=2024,OR(F785=2028,F785=2032)))))),AND(E785="Feb",OR(F785=2036,OR(F785=2040,F785=2044)))),29,VLOOKUP(E785,Lookup!$B$2:$C$13,2,FALSE))</f>
        <v>31</v>
      </c>
      <c r="AF785" s="495">
        <f t="shared" si="61"/>
        <v>0</v>
      </c>
      <c r="AG785" s="496"/>
      <c r="AI785" s="219">
        <f t="shared" si="66"/>
        <v>27</v>
      </c>
    </row>
    <row r="786" spans="2:35" s="212" customFormat="1" ht="12.75" hidden="1">
      <c r="B786" s="211"/>
      <c r="D786" s="216">
        <f t="shared" si="64"/>
        <v>27</v>
      </c>
      <c r="E786" s="217" t="str">
        <f>IF(E785="","",VLOOKUP(E785,Lookup!$A$2:$B$13,2,FALSE))</f>
        <v>Sep</v>
      </c>
      <c r="F786" s="218">
        <f t="shared" si="62"/>
        <v>1926</v>
      </c>
      <c r="G786" s="249"/>
      <c r="H786" s="249"/>
      <c r="I786" s="249"/>
      <c r="J786" s="249"/>
      <c r="K786" s="249"/>
      <c r="L786" s="249"/>
      <c r="M786" s="249"/>
      <c r="N786" s="249"/>
      <c r="O786" s="249"/>
      <c r="P786" s="249"/>
      <c r="Q786" s="252"/>
      <c r="R786" s="252"/>
      <c r="S786" s="252"/>
      <c r="T786" s="252"/>
      <c r="U786" s="252"/>
      <c r="V786" s="252"/>
      <c r="W786" s="252"/>
      <c r="X786" s="252"/>
      <c r="Y786" s="252"/>
      <c r="Z786" s="252"/>
      <c r="AA786" s="252"/>
      <c r="AB786" s="252"/>
      <c r="AC786" s="252"/>
      <c r="AD786" s="252"/>
      <c r="AE786" s="219">
        <f>IF(OR(AND(E786="Feb",OR(F786=2012,OR(F786=2016,OR(F786=2020,OR(F786=2024,OR(F786=2028,F786=2032)))))),AND(E786="Feb",OR(F786=2036,OR(F786=2040,F786=2044)))),29,VLOOKUP(E786,Lookup!$B$2:$C$13,2,FALSE))</f>
        <v>30</v>
      </c>
      <c r="AF786" s="495">
        <f aca="true" t="shared" si="67" ref="AF786:AF825">SUM(G786:AD786)*AE786</f>
        <v>0</v>
      </c>
      <c r="AG786" s="496"/>
      <c r="AI786" s="219">
        <f t="shared" si="66"/>
        <v>27</v>
      </c>
    </row>
    <row r="787" spans="2:35" s="212" customFormat="1" ht="12.75" hidden="1">
      <c r="B787" s="211"/>
      <c r="D787" s="216">
        <f t="shared" si="64"/>
        <v>27</v>
      </c>
      <c r="E787" s="217" t="str">
        <f>IF(E786="","",VLOOKUP(E786,Lookup!$A$2:$B$13,2,FALSE))</f>
        <v>Oct</v>
      </c>
      <c r="F787" s="218">
        <f aca="true" t="shared" si="68" ref="F787:F825">IF(E786=0,"",IF(E786="Dec",F786+1,F786))</f>
        <v>1926</v>
      </c>
      <c r="G787" s="249"/>
      <c r="H787" s="249"/>
      <c r="I787" s="249"/>
      <c r="J787" s="249"/>
      <c r="K787" s="249"/>
      <c r="L787" s="249"/>
      <c r="M787" s="249"/>
      <c r="N787" s="249"/>
      <c r="O787" s="249"/>
      <c r="P787" s="249"/>
      <c r="Q787" s="252"/>
      <c r="R787" s="252"/>
      <c r="S787" s="252"/>
      <c r="T787" s="252"/>
      <c r="U787" s="252"/>
      <c r="V787" s="252"/>
      <c r="W787" s="252"/>
      <c r="X787" s="252"/>
      <c r="Y787" s="252"/>
      <c r="Z787" s="252"/>
      <c r="AA787" s="252"/>
      <c r="AB787" s="252"/>
      <c r="AC787" s="252"/>
      <c r="AD787" s="252"/>
      <c r="AE787" s="219">
        <f>IF(OR(AND(E787="Feb",OR(F787=2012,OR(F787=2016,OR(F787=2020,OR(F787=2024,OR(F787=2028,F787=2032)))))),AND(E787="Feb",OR(F787=2036,OR(F787=2040,F787=2044)))),29,VLOOKUP(E787,Lookup!$B$2:$C$13,2,FALSE))</f>
        <v>31</v>
      </c>
      <c r="AF787" s="495">
        <f t="shared" si="67"/>
        <v>0</v>
      </c>
      <c r="AG787" s="496"/>
      <c r="AI787" s="219">
        <f t="shared" si="66"/>
        <v>27</v>
      </c>
    </row>
    <row r="788" spans="2:35" s="212" customFormat="1" ht="12.75" hidden="1">
      <c r="B788" s="211"/>
      <c r="D788" s="216">
        <f t="shared" si="64"/>
        <v>27</v>
      </c>
      <c r="E788" s="217" t="str">
        <f>IF(E787="","",VLOOKUP(E787,Lookup!$A$2:$B$13,2,FALSE))</f>
        <v>Nov</v>
      </c>
      <c r="F788" s="218">
        <f t="shared" si="68"/>
        <v>1926</v>
      </c>
      <c r="G788" s="249"/>
      <c r="H788" s="249"/>
      <c r="I788" s="249"/>
      <c r="J788" s="249"/>
      <c r="K788" s="249"/>
      <c r="L788" s="249"/>
      <c r="M788" s="249"/>
      <c r="N788" s="249"/>
      <c r="O788" s="249"/>
      <c r="P788" s="249"/>
      <c r="Q788" s="252"/>
      <c r="R788" s="252"/>
      <c r="S788" s="252"/>
      <c r="T788" s="252"/>
      <c r="U788" s="252"/>
      <c r="V788" s="252"/>
      <c r="W788" s="252"/>
      <c r="X788" s="252"/>
      <c r="Y788" s="252"/>
      <c r="Z788" s="252"/>
      <c r="AA788" s="252"/>
      <c r="AB788" s="252"/>
      <c r="AC788" s="252"/>
      <c r="AD788" s="252"/>
      <c r="AE788" s="219">
        <f>IF(OR(AND(E788="Feb",OR(F788=2012,OR(F788=2016,OR(F788=2020,OR(F788=2024,OR(F788=2028,F788=2032)))))),AND(E788="Feb",OR(F788=2036,OR(F788=2040,F788=2044)))),29,VLOOKUP(E788,Lookup!$B$2:$C$13,2,FALSE))</f>
        <v>30</v>
      </c>
      <c r="AF788" s="495">
        <f t="shared" si="67"/>
        <v>0</v>
      </c>
      <c r="AG788" s="496"/>
      <c r="AI788" s="219">
        <f t="shared" si="66"/>
        <v>27</v>
      </c>
    </row>
    <row r="789" spans="2:35" s="212" customFormat="1" ht="13.5" hidden="1" thickBot="1">
      <c r="B789" s="211"/>
      <c r="D789" s="220">
        <f t="shared" si="64"/>
        <v>27</v>
      </c>
      <c r="E789" s="221" t="str">
        <f>IF(E788="","",VLOOKUP(E788,Lookup!$A$2:$B$13,2,FALSE))</f>
        <v>Dec</v>
      </c>
      <c r="F789" s="222">
        <f t="shared" si="68"/>
        <v>1926</v>
      </c>
      <c r="G789" s="250"/>
      <c r="H789" s="250"/>
      <c r="I789" s="250"/>
      <c r="J789" s="250"/>
      <c r="K789" s="250"/>
      <c r="L789" s="250"/>
      <c r="M789" s="250"/>
      <c r="N789" s="250"/>
      <c r="O789" s="250"/>
      <c r="P789" s="250"/>
      <c r="Q789" s="253"/>
      <c r="R789" s="253"/>
      <c r="S789" s="253"/>
      <c r="T789" s="253"/>
      <c r="U789" s="253"/>
      <c r="V789" s="253"/>
      <c r="W789" s="253"/>
      <c r="X789" s="253"/>
      <c r="Y789" s="253"/>
      <c r="Z789" s="253"/>
      <c r="AA789" s="253"/>
      <c r="AB789" s="253"/>
      <c r="AC789" s="253"/>
      <c r="AD789" s="253"/>
      <c r="AE789" s="223">
        <f>IF(OR(AND(E789="Feb",OR(F789=2012,OR(F789=2016,OR(F789=2020,OR(F789=2024,OR(F789=2028,F789=2032)))))),AND(E789="Feb",OR(F789=2036,OR(F789=2040,F789=2044)))),29,VLOOKUP(E789,Lookup!$B$2:$C$13,2,FALSE))</f>
        <v>31</v>
      </c>
      <c r="AF789" s="522">
        <f t="shared" si="67"/>
        <v>0</v>
      </c>
      <c r="AG789" s="523"/>
      <c r="AI789" s="223">
        <f t="shared" si="66"/>
        <v>27</v>
      </c>
    </row>
    <row r="790" spans="2:35" s="212" customFormat="1" ht="12.75" hidden="1">
      <c r="B790" s="211"/>
      <c r="D790" s="224">
        <f t="shared" si="64"/>
        <v>28</v>
      </c>
      <c r="E790" s="225" t="str">
        <f>IF(E789="","",VLOOKUP(E789,Lookup!$A$2:$B$13,2,FALSE))</f>
        <v>Jan</v>
      </c>
      <c r="F790" s="226">
        <f t="shared" si="68"/>
        <v>1927</v>
      </c>
      <c r="G790" s="254"/>
      <c r="H790" s="254"/>
      <c r="I790" s="254"/>
      <c r="J790" s="254"/>
      <c r="K790" s="254"/>
      <c r="L790" s="254"/>
      <c r="M790" s="254"/>
      <c r="N790" s="254"/>
      <c r="O790" s="254"/>
      <c r="P790" s="254"/>
      <c r="Q790" s="255"/>
      <c r="R790" s="255"/>
      <c r="S790" s="255"/>
      <c r="T790" s="255"/>
      <c r="U790" s="255"/>
      <c r="V790" s="255"/>
      <c r="W790" s="255"/>
      <c r="X790" s="255"/>
      <c r="Y790" s="255"/>
      <c r="Z790" s="255"/>
      <c r="AA790" s="255"/>
      <c r="AB790" s="255"/>
      <c r="AC790" s="255"/>
      <c r="AD790" s="255"/>
      <c r="AE790" s="227">
        <f>IF(OR(AND(E790="Feb",OR(F790=2012,OR(F790=2016,OR(F790=2020,OR(F790=2024,OR(F790=2028,F790=2032)))))),AND(E790="Feb",OR(F790=2036,OR(F790=2040,F790=2044)))),29,VLOOKUP(E790,Lookup!$B$2:$C$13,2,FALSE))</f>
        <v>31</v>
      </c>
      <c r="AF790" s="502">
        <f t="shared" si="67"/>
        <v>0</v>
      </c>
      <c r="AG790" s="503"/>
      <c r="AI790" s="227">
        <f t="shared" si="66"/>
        <v>28</v>
      </c>
    </row>
    <row r="791" spans="2:35" s="212" customFormat="1" ht="12.75" hidden="1">
      <c r="B791" s="211"/>
      <c r="D791" s="228">
        <f t="shared" si="64"/>
        <v>28</v>
      </c>
      <c r="E791" s="217" t="str">
        <f>IF(E790="","",VLOOKUP(E790,Lookup!$A$2:$B$13,2,FALSE))</f>
        <v>Feb</v>
      </c>
      <c r="F791" s="218">
        <f t="shared" si="68"/>
        <v>1927</v>
      </c>
      <c r="G791" s="249"/>
      <c r="H791" s="249"/>
      <c r="I791" s="249"/>
      <c r="J791" s="249"/>
      <c r="K791" s="249"/>
      <c r="L791" s="249"/>
      <c r="M791" s="249"/>
      <c r="N791" s="249"/>
      <c r="O791" s="249"/>
      <c r="P791" s="249"/>
      <c r="Q791" s="252"/>
      <c r="R791" s="252"/>
      <c r="S791" s="252"/>
      <c r="T791" s="252"/>
      <c r="U791" s="252"/>
      <c r="V791" s="252"/>
      <c r="W791" s="252"/>
      <c r="X791" s="252"/>
      <c r="Y791" s="252"/>
      <c r="Z791" s="252"/>
      <c r="AA791" s="252"/>
      <c r="AB791" s="252"/>
      <c r="AC791" s="252"/>
      <c r="AD791" s="252"/>
      <c r="AE791" s="229">
        <f>IF(OR(AND(E791="Feb",OR(F791=2012,OR(F791=2016,OR(F791=2020,OR(F791=2024,OR(F791=2028,F791=2032)))))),AND(E791="Feb",OR(F791=2036,OR(F791=2040,F791=2044)))),29,VLOOKUP(E791,Lookup!$B$2:$C$13,2,FALSE))</f>
        <v>28</v>
      </c>
      <c r="AF791" s="495">
        <f t="shared" si="67"/>
        <v>0</v>
      </c>
      <c r="AG791" s="496"/>
      <c r="AI791" s="229">
        <f t="shared" si="66"/>
        <v>28</v>
      </c>
    </row>
    <row r="792" spans="2:35" s="212" customFormat="1" ht="12.75" hidden="1">
      <c r="B792" s="211"/>
      <c r="D792" s="228">
        <f t="shared" si="64"/>
        <v>28</v>
      </c>
      <c r="E792" s="217" t="str">
        <f>IF(E791="","",VLOOKUP(E791,Lookup!$A$2:$B$13,2,FALSE))</f>
        <v>Mar</v>
      </c>
      <c r="F792" s="218">
        <f t="shared" si="68"/>
        <v>1927</v>
      </c>
      <c r="G792" s="249"/>
      <c r="H792" s="249"/>
      <c r="I792" s="249"/>
      <c r="J792" s="249"/>
      <c r="K792" s="249"/>
      <c r="L792" s="249"/>
      <c r="M792" s="249"/>
      <c r="N792" s="249"/>
      <c r="O792" s="249"/>
      <c r="P792" s="249"/>
      <c r="Q792" s="252"/>
      <c r="R792" s="252"/>
      <c r="S792" s="252"/>
      <c r="T792" s="252"/>
      <c r="U792" s="252"/>
      <c r="V792" s="252"/>
      <c r="W792" s="252"/>
      <c r="X792" s="252"/>
      <c r="Y792" s="252"/>
      <c r="Z792" s="252"/>
      <c r="AA792" s="252"/>
      <c r="AB792" s="252"/>
      <c r="AC792" s="252"/>
      <c r="AD792" s="252"/>
      <c r="AE792" s="229">
        <f>IF(OR(AND(E792="Feb",OR(F792=2012,OR(F792=2016,OR(F792=2020,OR(F792=2024,OR(F792=2028,F792=2032)))))),AND(E792="Feb",OR(F792=2036,OR(F792=2040,F792=2044)))),29,VLOOKUP(E792,Lookup!$B$2:$C$13,2,FALSE))</f>
        <v>31</v>
      </c>
      <c r="AF792" s="495">
        <f t="shared" si="67"/>
        <v>0</v>
      </c>
      <c r="AG792" s="496"/>
      <c r="AI792" s="229">
        <f t="shared" si="66"/>
        <v>28</v>
      </c>
    </row>
    <row r="793" spans="2:35" s="212" customFormat="1" ht="12.75" hidden="1">
      <c r="B793" s="211"/>
      <c r="D793" s="228">
        <f t="shared" si="64"/>
        <v>28</v>
      </c>
      <c r="E793" s="217" t="str">
        <f>IF(E792="","",VLOOKUP(E792,Lookup!$A$2:$B$13,2,FALSE))</f>
        <v>Apr</v>
      </c>
      <c r="F793" s="218">
        <f t="shared" si="68"/>
        <v>1927</v>
      </c>
      <c r="G793" s="249"/>
      <c r="H793" s="249"/>
      <c r="I793" s="249"/>
      <c r="J793" s="249"/>
      <c r="K793" s="249"/>
      <c r="L793" s="249"/>
      <c r="M793" s="249"/>
      <c r="N793" s="249"/>
      <c r="O793" s="249"/>
      <c r="P793" s="249"/>
      <c r="Q793" s="252"/>
      <c r="R793" s="252"/>
      <c r="S793" s="252"/>
      <c r="T793" s="252"/>
      <c r="U793" s="252"/>
      <c r="V793" s="252"/>
      <c r="W793" s="252"/>
      <c r="X793" s="252"/>
      <c r="Y793" s="252"/>
      <c r="Z793" s="252"/>
      <c r="AA793" s="252"/>
      <c r="AB793" s="252"/>
      <c r="AC793" s="252"/>
      <c r="AD793" s="252"/>
      <c r="AE793" s="229">
        <f>IF(OR(AND(E793="Feb",OR(F793=2012,OR(F793=2016,OR(F793=2020,OR(F793=2024,OR(F793=2028,F793=2032)))))),AND(E793="Feb",OR(F793=2036,OR(F793=2040,F793=2044)))),29,VLOOKUP(E793,Lookup!$B$2:$C$13,2,FALSE))</f>
        <v>30</v>
      </c>
      <c r="AF793" s="495">
        <f t="shared" si="67"/>
        <v>0</v>
      </c>
      <c r="AG793" s="496"/>
      <c r="AI793" s="229">
        <f t="shared" si="66"/>
        <v>28</v>
      </c>
    </row>
    <row r="794" spans="2:35" s="212" customFormat="1" ht="12.75" hidden="1">
      <c r="B794" s="211"/>
      <c r="D794" s="228">
        <f t="shared" si="64"/>
        <v>28</v>
      </c>
      <c r="E794" s="217" t="str">
        <f>IF(E793="","",VLOOKUP(E793,Lookup!$A$2:$B$13,2,FALSE))</f>
        <v>May</v>
      </c>
      <c r="F794" s="218">
        <f t="shared" si="68"/>
        <v>1927</v>
      </c>
      <c r="G794" s="249"/>
      <c r="H794" s="249"/>
      <c r="I794" s="249"/>
      <c r="J794" s="249"/>
      <c r="K794" s="249"/>
      <c r="L794" s="249"/>
      <c r="M794" s="249"/>
      <c r="N794" s="249"/>
      <c r="O794" s="249"/>
      <c r="P794" s="249"/>
      <c r="Q794" s="252"/>
      <c r="R794" s="252"/>
      <c r="S794" s="252"/>
      <c r="T794" s="252"/>
      <c r="U794" s="252"/>
      <c r="V794" s="252"/>
      <c r="W794" s="252"/>
      <c r="X794" s="252"/>
      <c r="Y794" s="252"/>
      <c r="Z794" s="252"/>
      <c r="AA794" s="252"/>
      <c r="AB794" s="252"/>
      <c r="AC794" s="252"/>
      <c r="AD794" s="252"/>
      <c r="AE794" s="229">
        <f>IF(OR(AND(E794="Feb",OR(F794=2012,OR(F794=2016,OR(F794=2020,OR(F794=2024,OR(F794=2028,F794=2032)))))),AND(E794="Feb",OR(F794=2036,OR(F794=2040,F794=2044)))),29,VLOOKUP(E794,Lookup!$B$2:$C$13,2,FALSE))</f>
        <v>31</v>
      </c>
      <c r="AF794" s="495">
        <f t="shared" si="67"/>
        <v>0</v>
      </c>
      <c r="AG794" s="496"/>
      <c r="AI794" s="229">
        <f t="shared" si="66"/>
        <v>28</v>
      </c>
    </row>
    <row r="795" spans="2:35" s="212" customFormat="1" ht="12.75" hidden="1">
      <c r="B795" s="211"/>
      <c r="D795" s="228">
        <f t="shared" si="64"/>
        <v>28</v>
      </c>
      <c r="E795" s="217" t="str">
        <f>IF(E794="","",VLOOKUP(E794,Lookup!$A$2:$B$13,2,FALSE))</f>
        <v>Jun</v>
      </c>
      <c r="F795" s="218">
        <f t="shared" si="68"/>
        <v>1927</v>
      </c>
      <c r="G795" s="249"/>
      <c r="H795" s="249"/>
      <c r="I795" s="249"/>
      <c r="J795" s="249"/>
      <c r="K795" s="249"/>
      <c r="L795" s="249"/>
      <c r="M795" s="249"/>
      <c r="N795" s="249"/>
      <c r="O795" s="249"/>
      <c r="P795" s="249"/>
      <c r="Q795" s="252"/>
      <c r="R795" s="252"/>
      <c r="S795" s="252"/>
      <c r="T795" s="252"/>
      <c r="U795" s="252"/>
      <c r="V795" s="252"/>
      <c r="W795" s="252"/>
      <c r="X795" s="252"/>
      <c r="Y795" s="252"/>
      <c r="Z795" s="252"/>
      <c r="AA795" s="252"/>
      <c r="AB795" s="252"/>
      <c r="AC795" s="252"/>
      <c r="AD795" s="252"/>
      <c r="AE795" s="229">
        <f>IF(OR(AND(E795="Feb",OR(F795=2012,OR(F795=2016,OR(F795=2020,OR(F795=2024,OR(F795=2028,F795=2032)))))),AND(E795="Feb",OR(F795=2036,OR(F795=2040,F795=2044)))),29,VLOOKUP(E795,Lookup!$B$2:$C$13,2,FALSE))</f>
        <v>30</v>
      </c>
      <c r="AF795" s="495">
        <f t="shared" si="67"/>
        <v>0</v>
      </c>
      <c r="AG795" s="496"/>
      <c r="AI795" s="229">
        <f t="shared" si="66"/>
        <v>28</v>
      </c>
    </row>
    <row r="796" spans="2:35" s="212" customFormat="1" ht="12.75" hidden="1">
      <c r="B796" s="211"/>
      <c r="D796" s="228">
        <f t="shared" si="64"/>
        <v>28</v>
      </c>
      <c r="E796" s="217" t="str">
        <f>IF(E795="","",VLOOKUP(E795,Lookup!$A$2:$B$13,2,FALSE))</f>
        <v>Jul</v>
      </c>
      <c r="F796" s="218">
        <f t="shared" si="68"/>
        <v>1927</v>
      </c>
      <c r="G796" s="249"/>
      <c r="H796" s="249"/>
      <c r="I796" s="249"/>
      <c r="J796" s="249"/>
      <c r="K796" s="249"/>
      <c r="L796" s="249"/>
      <c r="M796" s="249"/>
      <c r="N796" s="249"/>
      <c r="O796" s="249"/>
      <c r="P796" s="249"/>
      <c r="Q796" s="252"/>
      <c r="R796" s="252"/>
      <c r="S796" s="252"/>
      <c r="T796" s="252"/>
      <c r="U796" s="252"/>
      <c r="V796" s="252"/>
      <c r="W796" s="252"/>
      <c r="X796" s="252"/>
      <c r="Y796" s="252"/>
      <c r="Z796" s="252"/>
      <c r="AA796" s="252"/>
      <c r="AB796" s="252"/>
      <c r="AC796" s="252"/>
      <c r="AD796" s="252"/>
      <c r="AE796" s="229">
        <f>IF(OR(AND(E796="Feb",OR(F796=2012,OR(F796=2016,OR(F796=2020,OR(F796=2024,OR(F796=2028,F796=2032)))))),AND(E796="Feb",OR(F796=2036,OR(F796=2040,F796=2044)))),29,VLOOKUP(E796,Lookup!$B$2:$C$13,2,FALSE))</f>
        <v>31</v>
      </c>
      <c r="AF796" s="495">
        <f t="shared" si="67"/>
        <v>0</v>
      </c>
      <c r="AG796" s="496"/>
      <c r="AI796" s="229">
        <f t="shared" si="66"/>
        <v>28</v>
      </c>
    </row>
    <row r="797" spans="2:35" s="212" customFormat="1" ht="12.75" hidden="1">
      <c r="B797" s="211"/>
      <c r="D797" s="228">
        <f t="shared" si="64"/>
        <v>28</v>
      </c>
      <c r="E797" s="217" t="str">
        <f>IF(E796="","",VLOOKUP(E796,Lookup!$A$2:$B$13,2,FALSE))</f>
        <v>Aug</v>
      </c>
      <c r="F797" s="218">
        <f t="shared" si="68"/>
        <v>1927</v>
      </c>
      <c r="G797" s="249"/>
      <c r="H797" s="249"/>
      <c r="I797" s="249"/>
      <c r="J797" s="249"/>
      <c r="K797" s="249"/>
      <c r="L797" s="249"/>
      <c r="M797" s="249"/>
      <c r="N797" s="249"/>
      <c r="O797" s="249"/>
      <c r="P797" s="249"/>
      <c r="Q797" s="252"/>
      <c r="R797" s="252"/>
      <c r="S797" s="252"/>
      <c r="T797" s="252"/>
      <c r="U797" s="252"/>
      <c r="V797" s="252"/>
      <c r="W797" s="252"/>
      <c r="X797" s="252"/>
      <c r="Y797" s="252"/>
      <c r="Z797" s="252"/>
      <c r="AA797" s="252"/>
      <c r="AB797" s="252"/>
      <c r="AC797" s="252"/>
      <c r="AD797" s="252"/>
      <c r="AE797" s="229">
        <f>IF(OR(AND(E797="Feb",OR(F797=2012,OR(F797=2016,OR(F797=2020,OR(F797=2024,OR(F797=2028,F797=2032)))))),AND(E797="Feb",OR(F797=2036,OR(F797=2040,F797=2044)))),29,VLOOKUP(E797,Lookup!$B$2:$C$13,2,FALSE))</f>
        <v>31</v>
      </c>
      <c r="AF797" s="495">
        <f t="shared" si="67"/>
        <v>0</v>
      </c>
      <c r="AG797" s="496"/>
      <c r="AI797" s="229">
        <f t="shared" si="66"/>
        <v>28</v>
      </c>
    </row>
    <row r="798" spans="2:35" s="212" customFormat="1" ht="12.75" hidden="1">
      <c r="B798" s="211"/>
      <c r="D798" s="228">
        <f t="shared" si="64"/>
        <v>28</v>
      </c>
      <c r="E798" s="217" t="str">
        <f>IF(E797="","",VLOOKUP(E797,Lookup!$A$2:$B$13,2,FALSE))</f>
        <v>Sep</v>
      </c>
      <c r="F798" s="218">
        <f t="shared" si="68"/>
        <v>1927</v>
      </c>
      <c r="G798" s="249"/>
      <c r="H798" s="249"/>
      <c r="I798" s="249"/>
      <c r="J798" s="249"/>
      <c r="K798" s="249"/>
      <c r="L798" s="249"/>
      <c r="M798" s="249"/>
      <c r="N798" s="249"/>
      <c r="O798" s="249"/>
      <c r="P798" s="249"/>
      <c r="Q798" s="252"/>
      <c r="R798" s="252"/>
      <c r="S798" s="252"/>
      <c r="T798" s="252"/>
      <c r="U798" s="252"/>
      <c r="V798" s="252"/>
      <c r="W798" s="252"/>
      <c r="X798" s="252"/>
      <c r="Y798" s="252"/>
      <c r="Z798" s="252"/>
      <c r="AA798" s="252"/>
      <c r="AB798" s="252"/>
      <c r="AC798" s="252"/>
      <c r="AD798" s="252"/>
      <c r="AE798" s="229">
        <f>IF(OR(AND(E798="Feb",OR(F798=2012,OR(F798=2016,OR(F798=2020,OR(F798=2024,OR(F798=2028,F798=2032)))))),AND(E798="Feb",OR(F798=2036,OR(F798=2040,F798=2044)))),29,VLOOKUP(E798,Lookup!$B$2:$C$13,2,FALSE))</f>
        <v>30</v>
      </c>
      <c r="AF798" s="495">
        <f t="shared" si="67"/>
        <v>0</v>
      </c>
      <c r="AG798" s="496"/>
      <c r="AI798" s="229">
        <f t="shared" si="66"/>
        <v>28</v>
      </c>
    </row>
    <row r="799" spans="2:35" s="212" customFormat="1" ht="12.75" hidden="1">
      <c r="B799" s="211"/>
      <c r="D799" s="228">
        <f aca="true" t="shared" si="69" ref="D799:D825">+D787+1</f>
        <v>28</v>
      </c>
      <c r="E799" s="217" t="str">
        <f>IF(E798="","",VLOOKUP(E798,Lookup!$A$2:$B$13,2,FALSE))</f>
        <v>Oct</v>
      </c>
      <c r="F799" s="218">
        <f t="shared" si="68"/>
        <v>1927</v>
      </c>
      <c r="G799" s="249"/>
      <c r="H799" s="249"/>
      <c r="I799" s="249"/>
      <c r="J799" s="249"/>
      <c r="K799" s="249"/>
      <c r="L799" s="249"/>
      <c r="M799" s="249"/>
      <c r="N799" s="249"/>
      <c r="O799" s="249"/>
      <c r="P799" s="249"/>
      <c r="Q799" s="252"/>
      <c r="R799" s="252"/>
      <c r="S799" s="252"/>
      <c r="T799" s="252"/>
      <c r="U799" s="252"/>
      <c r="V799" s="252"/>
      <c r="W799" s="252"/>
      <c r="X799" s="252"/>
      <c r="Y799" s="252"/>
      <c r="Z799" s="252"/>
      <c r="AA799" s="252"/>
      <c r="AB799" s="252"/>
      <c r="AC799" s="252"/>
      <c r="AD799" s="252"/>
      <c r="AE799" s="229">
        <f>IF(OR(AND(E799="Feb",OR(F799=2012,OR(F799=2016,OR(F799=2020,OR(F799=2024,OR(F799=2028,F799=2032)))))),AND(E799="Feb",OR(F799=2036,OR(F799=2040,F799=2044)))),29,VLOOKUP(E799,Lookup!$B$2:$C$13,2,FALSE))</f>
        <v>31</v>
      </c>
      <c r="AF799" s="495">
        <f t="shared" si="67"/>
        <v>0</v>
      </c>
      <c r="AG799" s="496"/>
      <c r="AI799" s="229">
        <f t="shared" si="66"/>
        <v>28</v>
      </c>
    </row>
    <row r="800" spans="2:35" s="212" customFormat="1" ht="12.75" hidden="1">
      <c r="B800" s="211"/>
      <c r="D800" s="228">
        <f t="shared" si="69"/>
        <v>28</v>
      </c>
      <c r="E800" s="217" t="str">
        <f>IF(E799="","",VLOOKUP(E799,Lookup!$A$2:$B$13,2,FALSE))</f>
        <v>Nov</v>
      </c>
      <c r="F800" s="218">
        <f t="shared" si="68"/>
        <v>1927</v>
      </c>
      <c r="G800" s="249"/>
      <c r="H800" s="249"/>
      <c r="I800" s="249"/>
      <c r="J800" s="249"/>
      <c r="K800" s="249"/>
      <c r="L800" s="249"/>
      <c r="M800" s="249"/>
      <c r="N800" s="249"/>
      <c r="O800" s="249"/>
      <c r="P800" s="249"/>
      <c r="Q800" s="252"/>
      <c r="R800" s="252"/>
      <c r="S800" s="252"/>
      <c r="T800" s="252"/>
      <c r="U800" s="252"/>
      <c r="V800" s="252"/>
      <c r="W800" s="252"/>
      <c r="X800" s="252"/>
      <c r="Y800" s="252"/>
      <c r="Z800" s="252"/>
      <c r="AA800" s="252"/>
      <c r="AB800" s="252"/>
      <c r="AC800" s="252"/>
      <c r="AD800" s="252"/>
      <c r="AE800" s="229">
        <f>IF(OR(AND(E800="Feb",OR(F800=2012,OR(F800=2016,OR(F800=2020,OR(F800=2024,OR(F800=2028,F800=2032)))))),AND(E800="Feb",OR(F800=2036,OR(F800=2040,F800=2044)))),29,VLOOKUP(E800,Lookup!$B$2:$C$13,2,FALSE))</f>
        <v>30</v>
      </c>
      <c r="AF800" s="495">
        <f t="shared" si="67"/>
        <v>0</v>
      </c>
      <c r="AG800" s="496"/>
      <c r="AI800" s="229">
        <f t="shared" si="66"/>
        <v>28</v>
      </c>
    </row>
    <row r="801" spans="2:35" s="212" customFormat="1" ht="13.5" hidden="1" thickBot="1">
      <c r="B801" s="211"/>
      <c r="D801" s="230">
        <f t="shared" si="69"/>
        <v>28</v>
      </c>
      <c r="E801" s="231" t="str">
        <f>IF(E800="","",VLOOKUP(E800,Lookup!$A$2:$B$13,2,FALSE))</f>
        <v>Dec</v>
      </c>
      <c r="F801" s="232">
        <f t="shared" si="68"/>
        <v>1927</v>
      </c>
      <c r="G801" s="256"/>
      <c r="H801" s="256"/>
      <c r="I801" s="256"/>
      <c r="J801" s="256"/>
      <c r="K801" s="256"/>
      <c r="L801" s="256"/>
      <c r="M801" s="256"/>
      <c r="N801" s="256"/>
      <c r="O801" s="256"/>
      <c r="P801" s="256"/>
      <c r="Q801" s="257"/>
      <c r="R801" s="257"/>
      <c r="S801" s="257"/>
      <c r="T801" s="257"/>
      <c r="U801" s="257"/>
      <c r="V801" s="257"/>
      <c r="W801" s="257"/>
      <c r="X801" s="257"/>
      <c r="Y801" s="257"/>
      <c r="Z801" s="257"/>
      <c r="AA801" s="257"/>
      <c r="AB801" s="257"/>
      <c r="AC801" s="257"/>
      <c r="AD801" s="257"/>
      <c r="AE801" s="233">
        <f>IF(OR(AND(E801="Feb",OR(F801=2012,OR(F801=2016,OR(F801=2020,OR(F801=2024,OR(F801=2028,F801=2032)))))),AND(E801="Feb",OR(F801=2036,OR(F801=2040,F801=2044)))),29,VLOOKUP(E801,Lookup!$B$2:$C$13,2,FALSE))</f>
        <v>31</v>
      </c>
      <c r="AF801" s="531">
        <f t="shared" si="67"/>
        <v>0</v>
      </c>
      <c r="AG801" s="532"/>
      <c r="AI801" s="233">
        <f t="shared" si="66"/>
        <v>28</v>
      </c>
    </row>
    <row r="802" spans="2:35" s="212" customFormat="1" ht="12.75" hidden="1">
      <c r="B802" s="211"/>
      <c r="D802" s="213">
        <f t="shared" si="69"/>
        <v>29</v>
      </c>
      <c r="E802" s="234" t="str">
        <f>IF(E801="","",VLOOKUP(E801,Lookup!$A$2:$B$13,2,FALSE))</f>
        <v>Jan</v>
      </c>
      <c r="F802" s="235">
        <f t="shared" si="68"/>
        <v>1928</v>
      </c>
      <c r="G802" s="248"/>
      <c r="H802" s="248"/>
      <c r="I802" s="248"/>
      <c r="J802" s="248"/>
      <c r="K802" s="248"/>
      <c r="L802" s="248"/>
      <c r="M802" s="248"/>
      <c r="N802" s="248"/>
      <c r="O802" s="248"/>
      <c r="P802" s="248"/>
      <c r="Q802" s="251"/>
      <c r="R802" s="251"/>
      <c r="S802" s="251"/>
      <c r="T802" s="251"/>
      <c r="U802" s="251"/>
      <c r="V802" s="251"/>
      <c r="W802" s="251"/>
      <c r="X802" s="251"/>
      <c r="Y802" s="251"/>
      <c r="Z802" s="251"/>
      <c r="AA802" s="251"/>
      <c r="AB802" s="251"/>
      <c r="AC802" s="251"/>
      <c r="AD802" s="251"/>
      <c r="AE802" s="215">
        <f>IF(OR(AND(E802="Feb",OR(F802=2012,OR(F802=2016,OR(F802=2020,OR(F802=2024,OR(F802=2028,F802=2032)))))),AND(E802="Feb",OR(F802=2036,OR(F802=2040,F802=2044)))),29,VLOOKUP(E802,Lookup!$B$2:$C$13,2,FALSE))</f>
        <v>31</v>
      </c>
      <c r="AF802" s="528">
        <f t="shared" si="67"/>
        <v>0</v>
      </c>
      <c r="AG802" s="529"/>
      <c r="AI802" s="215">
        <f>+D802</f>
        <v>29</v>
      </c>
    </row>
    <row r="803" spans="2:35" s="212" customFormat="1" ht="12.75" hidden="1">
      <c r="B803" s="211"/>
      <c r="D803" s="216">
        <f t="shared" si="69"/>
        <v>29</v>
      </c>
      <c r="E803" s="217" t="str">
        <f>IF(E802="","",VLOOKUP(E802,Lookup!$A$2:$B$13,2,FALSE))</f>
        <v>Feb</v>
      </c>
      <c r="F803" s="218">
        <f t="shared" si="68"/>
        <v>1928</v>
      </c>
      <c r="G803" s="249"/>
      <c r="H803" s="249"/>
      <c r="I803" s="249"/>
      <c r="J803" s="249"/>
      <c r="K803" s="249"/>
      <c r="L803" s="249"/>
      <c r="M803" s="249"/>
      <c r="N803" s="249"/>
      <c r="O803" s="249"/>
      <c r="P803" s="249"/>
      <c r="Q803" s="252"/>
      <c r="R803" s="252"/>
      <c r="S803" s="252"/>
      <c r="T803" s="252"/>
      <c r="U803" s="252"/>
      <c r="V803" s="252"/>
      <c r="W803" s="252"/>
      <c r="X803" s="252"/>
      <c r="Y803" s="252"/>
      <c r="Z803" s="252"/>
      <c r="AA803" s="252"/>
      <c r="AB803" s="252"/>
      <c r="AC803" s="252"/>
      <c r="AD803" s="252"/>
      <c r="AE803" s="219">
        <f>IF(OR(AND(E803="Feb",OR(F803=2012,OR(F803=2016,OR(F803=2020,OR(F803=2024,OR(F803=2028,F803=2032)))))),AND(E803="Feb",OR(F803=2036,OR(F803=2040,F803=2044)))),29,VLOOKUP(E803,Lookup!$B$2:$C$13,2,FALSE))</f>
        <v>28</v>
      </c>
      <c r="AF803" s="495">
        <f t="shared" si="67"/>
        <v>0</v>
      </c>
      <c r="AG803" s="496"/>
      <c r="AI803" s="219">
        <f aca="true" t="shared" si="70" ref="AI803:AI825">+D803</f>
        <v>29</v>
      </c>
    </row>
    <row r="804" spans="2:35" s="212" customFormat="1" ht="12.75" hidden="1">
      <c r="B804" s="211"/>
      <c r="D804" s="216">
        <f t="shared" si="69"/>
        <v>29</v>
      </c>
      <c r="E804" s="217" t="str">
        <f>IF(E803="","",VLOOKUP(E803,Lookup!$A$2:$B$13,2,FALSE))</f>
        <v>Mar</v>
      </c>
      <c r="F804" s="218">
        <f t="shared" si="68"/>
        <v>1928</v>
      </c>
      <c r="G804" s="249"/>
      <c r="H804" s="249"/>
      <c r="I804" s="249"/>
      <c r="J804" s="249"/>
      <c r="K804" s="249"/>
      <c r="L804" s="249"/>
      <c r="M804" s="249"/>
      <c r="N804" s="249"/>
      <c r="O804" s="249"/>
      <c r="P804" s="249"/>
      <c r="Q804" s="252"/>
      <c r="R804" s="252"/>
      <c r="S804" s="252"/>
      <c r="T804" s="252"/>
      <c r="U804" s="252"/>
      <c r="V804" s="252"/>
      <c r="W804" s="252"/>
      <c r="X804" s="252"/>
      <c r="Y804" s="252"/>
      <c r="Z804" s="252"/>
      <c r="AA804" s="252"/>
      <c r="AB804" s="252"/>
      <c r="AC804" s="252"/>
      <c r="AD804" s="252"/>
      <c r="AE804" s="219">
        <f>IF(OR(AND(E804="Feb",OR(F804=2012,OR(F804=2016,OR(F804=2020,OR(F804=2024,OR(F804=2028,F804=2032)))))),AND(E804="Feb",OR(F804=2036,OR(F804=2040,F804=2044)))),29,VLOOKUP(E804,Lookup!$B$2:$C$13,2,FALSE))</f>
        <v>31</v>
      </c>
      <c r="AF804" s="495">
        <f t="shared" si="67"/>
        <v>0</v>
      </c>
      <c r="AG804" s="496"/>
      <c r="AI804" s="219">
        <f t="shared" si="70"/>
        <v>29</v>
      </c>
    </row>
    <row r="805" spans="2:35" s="212" customFormat="1" ht="12.75" hidden="1">
      <c r="B805" s="211"/>
      <c r="D805" s="216">
        <f t="shared" si="69"/>
        <v>29</v>
      </c>
      <c r="E805" s="217" t="str">
        <f>IF(E804="","",VLOOKUP(E804,Lookup!$A$2:$B$13,2,FALSE))</f>
        <v>Apr</v>
      </c>
      <c r="F805" s="218">
        <f t="shared" si="68"/>
        <v>1928</v>
      </c>
      <c r="G805" s="249"/>
      <c r="H805" s="249"/>
      <c r="I805" s="249"/>
      <c r="J805" s="249"/>
      <c r="K805" s="249"/>
      <c r="L805" s="249"/>
      <c r="M805" s="249"/>
      <c r="N805" s="249"/>
      <c r="O805" s="249"/>
      <c r="P805" s="249"/>
      <c r="Q805" s="252"/>
      <c r="R805" s="252"/>
      <c r="S805" s="252"/>
      <c r="T805" s="252"/>
      <c r="U805" s="252"/>
      <c r="V805" s="252"/>
      <c r="W805" s="252"/>
      <c r="X805" s="252"/>
      <c r="Y805" s="252"/>
      <c r="Z805" s="252"/>
      <c r="AA805" s="252"/>
      <c r="AB805" s="252"/>
      <c r="AC805" s="252"/>
      <c r="AD805" s="252"/>
      <c r="AE805" s="219">
        <f>IF(OR(AND(E805="Feb",OR(F805=2012,OR(F805=2016,OR(F805=2020,OR(F805=2024,OR(F805=2028,F805=2032)))))),AND(E805="Feb",OR(F805=2036,OR(F805=2040,F805=2044)))),29,VLOOKUP(E805,Lookup!$B$2:$C$13,2,FALSE))</f>
        <v>30</v>
      </c>
      <c r="AF805" s="495">
        <f t="shared" si="67"/>
        <v>0</v>
      </c>
      <c r="AG805" s="496"/>
      <c r="AI805" s="219">
        <f t="shared" si="70"/>
        <v>29</v>
      </c>
    </row>
    <row r="806" spans="2:35" s="212" customFormat="1" ht="12.75" hidden="1">
      <c r="B806" s="211"/>
      <c r="D806" s="216">
        <f t="shared" si="69"/>
        <v>29</v>
      </c>
      <c r="E806" s="217" t="str">
        <f>IF(E805="","",VLOOKUP(E805,Lookup!$A$2:$B$13,2,FALSE))</f>
        <v>May</v>
      </c>
      <c r="F806" s="218">
        <f t="shared" si="68"/>
        <v>1928</v>
      </c>
      <c r="G806" s="249"/>
      <c r="H806" s="249"/>
      <c r="I806" s="249"/>
      <c r="J806" s="249"/>
      <c r="K806" s="249"/>
      <c r="L806" s="249"/>
      <c r="M806" s="249"/>
      <c r="N806" s="249"/>
      <c r="O806" s="249"/>
      <c r="P806" s="249"/>
      <c r="Q806" s="252"/>
      <c r="R806" s="252"/>
      <c r="S806" s="252"/>
      <c r="T806" s="252"/>
      <c r="U806" s="252"/>
      <c r="V806" s="252"/>
      <c r="W806" s="252"/>
      <c r="X806" s="252"/>
      <c r="Y806" s="252"/>
      <c r="Z806" s="252"/>
      <c r="AA806" s="252"/>
      <c r="AB806" s="252"/>
      <c r="AC806" s="252"/>
      <c r="AD806" s="252"/>
      <c r="AE806" s="219">
        <f>IF(OR(AND(E806="Feb",OR(F806=2012,OR(F806=2016,OR(F806=2020,OR(F806=2024,OR(F806=2028,F806=2032)))))),AND(E806="Feb",OR(F806=2036,OR(F806=2040,F806=2044)))),29,VLOOKUP(E806,Lookup!$B$2:$C$13,2,FALSE))</f>
        <v>31</v>
      </c>
      <c r="AF806" s="495">
        <f t="shared" si="67"/>
        <v>0</v>
      </c>
      <c r="AG806" s="496"/>
      <c r="AI806" s="219">
        <f t="shared" si="70"/>
        <v>29</v>
      </c>
    </row>
    <row r="807" spans="2:35" s="212" customFormat="1" ht="12.75" hidden="1">
      <c r="B807" s="211"/>
      <c r="D807" s="216">
        <f t="shared" si="69"/>
        <v>29</v>
      </c>
      <c r="E807" s="217" t="str">
        <f>IF(E806="","",VLOOKUP(E806,Lookup!$A$2:$B$13,2,FALSE))</f>
        <v>Jun</v>
      </c>
      <c r="F807" s="218">
        <f t="shared" si="68"/>
        <v>1928</v>
      </c>
      <c r="G807" s="249"/>
      <c r="H807" s="249"/>
      <c r="I807" s="249"/>
      <c r="J807" s="249"/>
      <c r="K807" s="249"/>
      <c r="L807" s="249"/>
      <c r="M807" s="249"/>
      <c r="N807" s="249"/>
      <c r="O807" s="249"/>
      <c r="P807" s="249"/>
      <c r="Q807" s="252"/>
      <c r="R807" s="252"/>
      <c r="S807" s="252"/>
      <c r="T807" s="252"/>
      <c r="U807" s="252"/>
      <c r="V807" s="252"/>
      <c r="W807" s="252"/>
      <c r="X807" s="252"/>
      <c r="Y807" s="252"/>
      <c r="Z807" s="252"/>
      <c r="AA807" s="252"/>
      <c r="AB807" s="252"/>
      <c r="AC807" s="252"/>
      <c r="AD807" s="252"/>
      <c r="AE807" s="219">
        <f>IF(OR(AND(E807="Feb",OR(F807=2012,OR(F807=2016,OR(F807=2020,OR(F807=2024,OR(F807=2028,F807=2032)))))),AND(E807="Feb",OR(F807=2036,OR(F807=2040,F807=2044)))),29,VLOOKUP(E807,Lookup!$B$2:$C$13,2,FALSE))</f>
        <v>30</v>
      </c>
      <c r="AF807" s="495">
        <f t="shared" si="67"/>
        <v>0</v>
      </c>
      <c r="AG807" s="496"/>
      <c r="AI807" s="219">
        <f t="shared" si="70"/>
        <v>29</v>
      </c>
    </row>
    <row r="808" spans="2:35" s="212" customFormat="1" ht="12.75" hidden="1">
      <c r="B808" s="211"/>
      <c r="D808" s="216">
        <f t="shared" si="69"/>
        <v>29</v>
      </c>
      <c r="E808" s="217" t="str">
        <f>IF(E807="","",VLOOKUP(E807,Lookup!$A$2:$B$13,2,FALSE))</f>
        <v>Jul</v>
      </c>
      <c r="F808" s="218">
        <f t="shared" si="68"/>
        <v>1928</v>
      </c>
      <c r="G808" s="249"/>
      <c r="H808" s="249"/>
      <c r="I808" s="249"/>
      <c r="J808" s="249"/>
      <c r="K808" s="249"/>
      <c r="L808" s="249"/>
      <c r="M808" s="249"/>
      <c r="N808" s="249"/>
      <c r="O808" s="249"/>
      <c r="P808" s="249"/>
      <c r="Q808" s="252"/>
      <c r="R808" s="252"/>
      <c r="S808" s="252"/>
      <c r="T808" s="252"/>
      <c r="U808" s="252"/>
      <c r="V808" s="252"/>
      <c r="W808" s="252"/>
      <c r="X808" s="252"/>
      <c r="Y808" s="252"/>
      <c r="Z808" s="252"/>
      <c r="AA808" s="252"/>
      <c r="AB808" s="252"/>
      <c r="AC808" s="252"/>
      <c r="AD808" s="252"/>
      <c r="AE808" s="219">
        <f>IF(OR(AND(E808="Feb",OR(F808=2012,OR(F808=2016,OR(F808=2020,OR(F808=2024,OR(F808=2028,F808=2032)))))),AND(E808="Feb",OR(F808=2036,OR(F808=2040,F808=2044)))),29,VLOOKUP(E808,Lookup!$B$2:$C$13,2,FALSE))</f>
        <v>31</v>
      </c>
      <c r="AF808" s="495">
        <f t="shared" si="67"/>
        <v>0</v>
      </c>
      <c r="AG808" s="496"/>
      <c r="AI808" s="219">
        <f t="shared" si="70"/>
        <v>29</v>
      </c>
    </row>
    <row r="809" spans="2:35" s="212" customFormat="1" ht="12.75" hidden="1">
      <c r="B809" s="211"/>
      <c r="D809" s="216">
        <f t="shared" si="69"/>
        <v>29</v>
      </c>
      <c r="E809" s="217" t="str">
        <f>IF(E808="","",VLOOKUP(E808,Lookup!$A$2:$B$13,2,FALSE))</f>
        <v>Aug</v>
      </c>
      <c r="F809" s="218">
        <f t="shared" si="68"/>
        <v>1928</v>
      </c>
      <c r="G809" s="249"/>
      <c r="H809" s="249"/>
      <c r="I809" s="249"/>
      <c r="J809" s="249"/>
      <c r="K809" s="249"/>
      <c r="L809" s="249"/>
      <c r="M809" s="249"/>
      <c r="N809" s="249"/>
      <c r="O809" s="249"/>
      <c r="P809" s="249"/>
      <c r="Q809" s="252"/>
      <c r="R809" s="252"/>
      <c r="S809" s="252"/>
      <c r="T809" s="252"/>
      <c r="U809" s="252"/>
      <c r="V809" s="252"/>
      <c r="W809" s="252"/>
      <c r="X809" s="252"/>
      <c r="Y809" s="252"/>
      <c r="Z809" s="252"/>
      <c r="AA809" s="252"/>
      <c r="AB809" s="252"/>
      <c r="AC809" s="252"/>
      <c r="AD809" s="252"/>
      <c r="AE809" s="219">
        <f>IF(OR(AND(E809="Feb",OR(F809=2012,OR(F809=2016,OR(F809=2020,OR(F809=2024,OR(F809=2028,F809=2032)))))),AND(E809="Feb",OR(F809=2036,OR(F809=2040,F809=2044)))),29,VLOOKUP(E809,Lookup!$B$2:$C$13,2,FALSE))</f>
        <v>31</v>
      </c>
      <c r="AF809" s="495">
        <f t="shared" si="67"/>
        <v>0</v>
      </c>
      <c r="AG809" s="496"/>
      <c r="AI809" s="219">
        <f t="shared" si="70"/>
        <v>29</v>
      </c>
    </row>
    <row r="810" spans="2:35" s="212" customFormat="1" ht="12.75" hidden="1">
      <c r="B810" s="211"/>
      <c r="D810" s="216">
        <f t="shared" si="69"/>
        <v>29</v>
      </c>
      <c r="E810" s="217" t="str">
        <f>IF(E809="","",VLOOKUP(E809,Lookup!$A$2:$B$13,2,FALSE))</f>
        <v>Sep</v>
      </c>
      <c r="F810" s="218">
        <f t="shared" si="68"/>
        <v>1928</v>
      </c>
      <c r="G810" s="249"/>
      <c r="H810" s="249"/>
      <c r="I810" s="249"/>
      <c r="J810" s="249"/>
      <c r="K810" s="249"/>
      <c r="L810" s="249"/>
      <c r="M810" s="249"/>
      <c r="N810" s="249"/>
      <c r="O810" s="249"/>
      <c r="P810" s="249"/>
      <c r="Q810" s="252"/>
      <c r="R810" s="252"/>
      <c r="S810" s="252"/>
      <c r="T810" s="252"/>
      <c r="U810" s="252"/>
      <c r="V810" s="252"/>
      <c r="W810" s="252"/>
      <c r="X810" s="252"/>
      <c r="Y810" s="252"/>
      <c r="Z810" s="252"/>
      <c r="AA810" s="252"/>
      <c r="AB810" s="252"/>
      <c r="AC810" s="252"/>
      <c r="AD810" s="252"/>
      <c r="AE810" s="219">
        <f>IF(OR(AND(E810="Feb",OR(F810=2012,OR(F810=2016,OR(F810=2020,OR(F810=2024,OR(F810=2028,F810=2032)))))),AND(E810="Feb",OR(F810=2036,OR(F810=2040,F810=2044)))),29,VLOOKUP(E810,Lookup!$B$2:$C$13,2,FALSE))</f>
        <v>30</v>
      </c>
      <c r="AF810" s="495">
        <f t="shared" si="67"/>
        <v>0</v>
      </c>
      <c r="AG810" s="496"/>
      <c r="AI810" s="219">
        <f t="shared" si="70"/>
        <v>29</v>
      </c>
    </row>
    <row r="811" spans="2:35" s="212" customFormat="1" ht="12.75" hidden="1">
      <c r="B811" s="211"/>
      <c r="D811" s="216">
        <f t="shared" si="69"/>
        <v>29</v>
      </c>
      <c r="E811" s="217" t="str">
        <f>IF(E810="","",VLOOKUP(E810,Lookup!$A$2:$B$13,2,FALSE))</f>
        <v>Oct</v>
      </c>
      <c r="F811" s="218">
        <f t="shared" si="68"/>
        <v>1928</v>
      </c>
      <c r="G811" s="249"/>
      <c r="H811" s="249"/>
      <c r="I811" s="249"/>
      <c r="J811" s="249"/>
      <c r="K811" s="249"/>
      <c r="L811" s="249"/>
      <c r="M811" s="249"/>
      <c r="N811" s="249"/>
      <c r="O811" s="249"/>
      <c r="P811" s="249"/>
      <c r="Q811" s="252"/>
      <c r="R811" s="252"/>
      <c r="S811" s="252"/>
      <c r="T811" s="252"/>
      <c r="U811" s="252"/>
      <c r="V811" s="252"/>
      <c r="W811" s="252"/>
      <c r="X811" s="252"/>
      <c r="Y811" s="252"/>
      <c r="Z811" s="252"/>
      <c r="AA811" s="252"/>
      <c r="AB811" s="252"/>
      <c r="AC811" s="252"/>
      <c r="AD811" s="252"/>
      <c r="AE811" s="219">
        <f>IF(OR(AND(E811="Feb",OR(F811=2012,OR(F811=2016,OR(F811=2020,OR(F811=2024,OR(F811=2028,F811=2032)))))),AND(E811="Feb",OR(F811=2036,OR(F811=2040,F811=2044)))),29,VLOOKUP(E811,Lookup!$B$2:$C$13,2,FALSE))</f>
        <v>31</v>
      </c>
      <c r="AF811" s="495">
        <f t="shared" si="67"/>
        <v>0</v>
      </c>
      <c r="AG811" s="496"/>
      <c r="AI811" s="219">
        <f t="shared" si="70"/>
        <v>29</v>
      </c>
    </row>
    <row r="812" spans="2:35" s="212" customFormat="1" ht="12.75" hidden="1">
      <c r="B812" s="211"/>
      <c r="D812" s="216">
        <f t="shared" si="69"/>
        <v>29</v>
      </c>
      <c r="E812" s="217" t="str">
        <f>IF(E811="","",VLOOKUP(E811,Lookup!$A$2:$B$13,2,FALSE))</f>
        <v>Nov</v>
      </c>
      <c r="F812" s="218">
        <f t="shared" si="68"/>
        <v>1928</v>
      </c>
      <c r="G812" s="249"/>
      <c r="H812" s="249"/>
      <c r="I812" s="249"/>
      <c r="J812" s="249"/>
      <c r="K812" s="249"/>
      <c r="L812" s="249"/>
      <c r="M812" s="249"/>
      <c r="N812" s="249"/>
      <c r="O812" s="249"/>
      <c r="P812" s="249"/>
      <c r="Q812" s="252"/>
      <c r="R812" s="252"/>
      <c r="S812" s="252"/>
      <c r="T812" s="252"/>
      <c r="U812" s="252"/>
      <c r="V812" s="252"/>
      <c r="W812" s="252"/>
      <c r="X812" s="252"/>
      <c r="Y812" s="252"/>
      <c r="Z812" s="252"/>
      <c r="AA812" s="252"/>
      <c r="AB812" s="252"/>
      <c r="AC812" s="252"/>
      <c r="AD812" s="252"/>
      <c r="AE812" s="219">
        <f>IF(OR(AND(E812="Feb",OR(F812=2012,OR(F812=2016,OR(F812=2020,OR(F812=2024,OR(F812=2028,F812=2032)))))),AND(E812="Feb",OR(F812=2036,OR(F812=2040,F812=2044)))),29,VLOOKUP(E812,Lookup!$B$2:$C$13,2,FALSE))</f>
        <v>30</v>
      </c>
      <c r="AF812" s="495">
        <f t="shared" si="67"/>
        <v>0</v>
      </c>
      <c r="AG812" s="496"/>
      <c r="AI812" s="219">
        <f t="shared" si="70"/>
        <v>29</v>
      </c>
    </row>
    <row r="813" spans="2:35" s="212" customFormat="1" ht="13.5" hidden="1" thickBot="1">
      <c r="B813" s="211"/>
      <c r="D813" s="220">
        <f t="shared" si="69"/>
        <v>29</v>
      </c>
      <c r="E813" s="221" t="str">
        <f>IF(E812="","",VLOOKUP(E812,Lookup!$A$2:$B$13,2,FALSE))</f>
        <v>Dec</v>
      </c>
      <c r="F813" s="222">
        <f t="shared" si="68"/>
        <v>1928</v>
      </c>
      <c r="G813" s="250"/>
      <c r="H813" s="250"/>
      <c r="I813" s="250"/>
      <c r="J813" s="250"/>
      <c r="K813" s="250"/>
      <c r="L813" s="250"/>
      <c r="M813" s="250"/>
      <c r="N813" s="250"/>
      <c r="O813" s="250"/>
      <c r="P813" s="250"/>
      <c r="Q813" s="253"/>
      <c r="R813" s="253"/>
      <c r="S813" s="253"/>
      <c r="T813" s="253"/>
      <c r="U813" s="253"/>
      <c r="V813" s="253"/>
      <c r="W813" s="253"/>
      <c r="X813" s="253"/>
      <c r="Y813" s="253"/>
      <c r="Z813" s="253"/>
      <c r="AA813" s="253"/>
      <c r="AB813" s="253"/>
      <c r="AC813" s="253"/>
      <c r="AD813" s="253"/>
      <c r="AE813" s="223">
        <f>IF(OR(AND(E813="Feb",OR(F813=2012,OR(F813=2016,OR(F813=2020,OR(F813=2024,OR(F813=2028,F813=2032)))))),AND(E813="Feb",OR(F813=2036,OR(F813=2040,F813=2044)))),29,VLOOKUP(E813,Lookup!$B$2:$C$13,2,FALSE))</f>
        <v>31</v>
      </c>
      <c r="AF813" s="522">
        <f t="shared" si="67"/>
        <v>0</v>
      </c>
      <c r="AG813" s="523"/>
      <c r="AI813" s="223">
        <f t="shared" si="70"/>
        <v>29</v>
      </c>
    </row>
    <row r="814" spans="2:35" s="212" customFormat="1" ht="12" customHeight="1" hidden="1">
      <c r="B814" s="211"/>
      <c r="D814" s="228">
        <f t="shared" si="69"/>
        <v>30</v>
      </c>
      <c r="E814" s="217" t="str">
        <f>IF(E813="","",VLOOKUP(E813,Lookup!$A$2:$B$13,2,FALSE))</f>
        <v>Jan</v>
      </c>
      <c r="F814" s="218">
        <f t="shared" si="68"/>
        <v>1929</v>
      </c>
      <c r="G814" s="249"/>
      <c r="H814" s="249"/>
      <c r="I814" s="249"/>
      <c r="J814" s="249"/>
      <c r="K814" s="249"/>
      <c r="L814" s="249"/>
      <c r="M814" s="249"/>
      <c r="N814" s="249"/>
      <c r="O814" s="249"/>
      <c r="P814" s="249"/>
      <c r="Q814" s="252"/>
      <c r="R814" s="252"/>
      <c r="S814" s="252"/>
      <c r="T814" s="252"/>
      <c r="U814" s="252"/>
      <c r="V814" s="252"/>
      <c r="W814" s="252"/>
      <c r="X814" s="252"/>
      <c r="Y814" s="252"/>
      <c r="Z814" s="252"/>
      <c r="AA814" s="252"/>
      <c r="AB814" s="252"/>
      <c r="AC814" s="252"/>
      <c r="AD814" s="252"/>
      <c r="AE814" s="227">
        <f>IF(OR(AND(E814="Feb",OR(F814=2012,OR(F814=2016,OR(F814=2020,OR(F814=2024,OR(F814=2028,F814=2032)))))),AND(E814="Feb",OR(F814=2036,OR(F814=2040,F814=2044)))),29,VLOOKUP(E814,Lookup!$B$2:$C$13,2,FALSE))</f>
        <v>31</v>
      </c>
      <c r="AF814" s="495">
        <f t="shared" si="67"/>
        <v>0</v>
      </c>
      <c r="AG814" s="496"/>
      <c r="AI814" s="227">
        <f t="shared" si="70"/>
        <v>30</v>
      </c>
    </row>
    <row r="815" spans="2:35" s="212" customFormat="1" ht="12.75" hidden="1">
      <c r="B815" s="211"/>
      <c r="D815" s="228">
        <f t="shared" si="69"/>
        <v>30</v>
      </c>
      <c r="E815" s="217" t="str">
        <f>IF(E814="","",VLOOKUP(E814,Lookup!$A$2:$B$13,2,FALSE))</f>
        <v>Feb</v>
      </c>
      <c r="F815" s="218">
        <f t="shared" si="68"/>
        <v>1929</v>
      </c>
      <c r="G815" s="249"/>
      <c r="H815" s="249"/>
      <c r="I815" s="249"/>
      <c r="J815" s="249"/>
      <c r="K815" s="249"/>
      <c r="L815" s="249"/>
      <c r="M815" s="249"/>
      <c r="N815" s="249"/>
      <c r="O815" s="249"/>
      <c r="P815" s="249"/>
      <c r="Q815" s="252"/>
      <c r="R815" s="252"/>
      <c r="S815" s="252"/>
      <c r="T815" s="252"/>
      <c r="U815" s="252"/>
      <c r="V815" s="252"/>
      <c r="W815" s="252"/>
      <c r="X815" s="252"/>
      <c r="Y815" s="252"/>
      <c r="Z815" s="252"/>
      <c r="AA815" s="252"/>
      <c r="AB815" s="252"/>
      <c r="AC815" s="252"/>
      <c r="AD815" s="252"/>
      <c r="AE815" s="229">
        <f>IF(OR(AND(E815="Feb",OR(F815=2012,OR(F815=2016,OR(F815=2020,OR(F815=2024,OR(F815=2028,F815=2032)))))),AND(E815="Feb",OR(F815=2036,OR(F815=2040,F815=2044)))),29,VLOOKUP(E815,Lookup!$B$2:$C$13,2,FALSE))</f>
        <v>28</v>
      </c>
      <c r="AF815" s="495">
        <f t="shared" si="67"/>
        <v>0</v>
      </c>
      <c r="AG815" s="496"/>
      <c r="AI815" s="229">
        <f t="shared" si="70"/>
        <v>30</v>
      </c>
    </row>
    <row r="816" spans="2:35" s="212" customFormat="1" ht="12.75" hidden="1">
      <c r="B816" s="211"/>
      <c r="D816" s="228">
        <f t="shared" si="69"/>
        <v>30</v>
      </c>
      <c r="E816" s="217" t="str">
        <f>IF(E815="","",VLOOKUP(E815,Lookup!$A$2:$B$13,2,FALSE))</f>
        <v>Mar</v>
      </c>
      <c r="F816" s="218">
        <f t="shared" si="68"/>
        <v>1929</v>
      </c>
      <c r="G816" s="249"/>
      <c r="H816" s="249"/>
      <c r="I816" s="249"/>
      <c r="J816" s="249"/>
      <c r="K816" s="249"/>
      <c r="L816" s="249"/>
      <c r="M816" s="249"/>
      <c r="N816" s="249"/>
      <c r="O816" s="249"/>
      <c r="P816" s="249"/>
      <c r="Q816" s="252"/>
      <c r="R816" s="252"/>
      <c r="S816" s="252"/>
      <c r="T816" s="252"/>
      <c r="U816" s="252"/>
      <c r="V816" s="252"/>
      <c r="W816" s="252"/>
      <c r="X816" s="252"/>
      <c r="Y816" s="252"/>
      <c r="Z816" s="252"/>
      <c r="AA816" s="252"/>
      <c r="AB816" s="252"/>
      <c r="AC816" s="252"/>
      <c r="AD816" s="252"/>
      <c r="AE816" s="229">
        <f>IF(OR(AND(E816="Feb",OR(F816=2012,OR(F816=2016,OR(F816=2020,OR(F816=2024,OR(F816=2028,F816=2032)))))),AND(E816="Feb",OR(F816=2036,OR(F816=2040,F816=2044)))),29,VLOOKUP(E816,Lookup!$B$2:$C$13,2,FALSE))</f>
        <v>31</v>
      </c>
      <c r="AF816" s="495">
        <f t="shared" si="67"/>
        <v>0</v>
      </c>
      <c r="AG816" s="496"/>
      <c r="AI816" s="229">
        <f t="shared" si="70"/>
        <v>30</v>
      </c>
    </row>
    <row r="817" spans="2:35" s="212" customFormat="1" ht="12.75" hidden="1">
      <c r="B817" s="211"/>
      <c r="D817" s="228">
        <f t="shared" si="69"/>
        <v>30</v>
      </c>
      <c r="E817" s="217" t="str">
        <f>IF(E816="","",VLOOKUP(E816,Lookup!$A$2:$B$13,2,FALSE))</f>
        <v>Apr</v>
      </c>
      <c r="F817" s="218">
        <f t="shared" si="68"/>
        <v>1929</v>
      </c>
      <c r="G817" s="249"/>
      <c r="H817" s="249"/>
      <c r="I817" s="249"/>
      <c r="J817" s="249"/>
      <c r="K817" s="249"/>
      <c r="L817" s="249"/>
      <c r="M817" s="249"/>
      <c r="N817" s="249"/>
      <c r="O817" s="249"/>
      <c r="P817" s="249"/>
      <c r="Q817" s="252"/>
      <c r="R817" s="252"/>
      <c r="S817" s="252"/>
      <c r="T817" s="252"/>
      <c r="U817" s="252"/>
      <c r="V817" s="252"/>
      <c r="W817" s="252"/>
      <c r="X817" s="252"/>
      <c r="Y817" s="252"/>
      <c r="Z817" s="252"/>
      <c r="AA817" s="252"/>
      <c r="AB817" s="252"/>
      <c r="AC817" s="252"/>
      <c r="AD817" s="252"/>
      <c r="AE817" s="229">
        <f>IF(OR(AND(E817="Feb",OR(F817=2012,OR(F817=2016,OR(F817=2020,OR(F817=2024,OR(F817=2028,F817=2032)))))),AND(E817="Feb",OR(F817=2036,OR(F817=2040,F817=2044)))),29,VLOOKUP(E817,Lookup!$B$2:$C$13,2,FALSE))</f>
        <v>30</v>
      </c>
      <c r="AF817" s="495">
        <f t="shared" si="67"/>
        <v>0</v>
      </c>
      <c r="AG817" s="496"/>
      <c r="AI817" s="229">
        <f t="shared" si="70"/>
        <v>30</v>
      </c>
    </row>
    <row r="818" spans="2:35" s="212" customFormat="1" ht="12.75" hidden="1">
      <c r="B818" s="211"/>
      <c r="D818" s="228">
        <f t="shared" si="69"/>
        <v>30</v>
      </c>
      <c r="E818" s="217" t="str">
        <f>IF(E817="","",VLOOKUP(E817,Lookup!$A$2:$B$13,2,FALSE))</f>
        <v>May</v>
      </c>
      <c r="F818" s="218">
        <f t="shared" si="68"/>
        <v>1929</v>
      </c>
      <c r="G818" s="249"/>
      <c r="H818" s="249"/>
      <c r="I818" s="249"/>
      <c r="J818" s="249"/>
      <c r="K818" s="249"/>
      <c r="L818" s="249"/>
      <c r="M818" s="249"/>
      <c r="N818" s="249"/>
      <c r="O818" s="249"/>
      <c r="P818" s="249"/>
      <c r="Q818" s="252"/>
      <c r="R818" s="252"/>
      <c r="S818" s="252"/>
      <c r="T818" s="252"/>
      <c r="U818" s="252"/>
      <c r="V818" s="252"/>
      <c r="W818" s="252"/>
      <c r="X818" s="252"/>
      <c r="Y818" s="252"/>
      <c r="Z818" s="252"/>
      <c r="AA818" s="252"/>
      <c r="AB818" s="252"/>
      <c r="AC818" s="252"/>
      <c r="AD818" s="252"/>
      <c r="AE818" s="229">
        <f>IF(OR(AND(E818="Feb",OR(F818=2012,OR(F818=2016,OR(F818=2020,OR(F818=2024,OR(F818=2028,F818=2032)))))),AND(E818="Feb",OR(F818=2036,OR(F818=2040,F818=2044)))),29,VLOOKUP(E818,Lookup!$B$2:$C$13,2,FALSE))</f>
        <v>31</v>
      </c>
      <c r="AF818" s="495">
        <f t="shared" si="67"/>
        <v>0</v>
      </c>
      <c r="AG818" s="496"/>
      <c r="AI818" s="229">
        <f t="shared" si="70"/>
        <v>30</v>
      </c>
    </row>
    <row r="819" spans="2:35" s="212" customFormat="1" ht="12.75" hidden="1">
      <c r="B819" s="211"/>
      <c r="D819" s="228">
        <f t="shared" si="69"/>
        <v>30</v>
      </c>
      <c r="E819" s="217" t="str">
        <f>IF(E818="","",VLOOKUP(E818,Lookup!$A$2:$B$13,2,FALSE))</f>
        <v>Jun</v>
      </c>
      <c r="F819" s="218">
        <f t="shared" si="68"/>
        <v>1929</v>
      </c>
      <c r="G819" s="249"/>
      <c r="H819" s="249"/>
      <c r="I819" s="249"/>
      <c r="J819" s="249"/>
      <c r="K819" s="249"/>
      <c r="L819" s="249"/>
      <c r="M819" s="249"/>
      <c r="N819" s="249"/>
      <c r="O819" s="249"/>
      <c r="P819" s="249"/>
      <c r="Q819" s="252"/>
      <c r="R819" s="252"/>
      <c r="S819" s="252"/>
      <c r="T819" s="252"/>
      <c r="U819" s="252"/>
      <c r="V819" s="252"/>
      <c r="W819" s="252"/>
      <c r="X819" s="252"/>
      <c r="Y819" s="252"/>
      <c r="Z819" s="252"/>
      <c r="AA819" s="252"/>
      <c r="AB819" s="252"/>
      <c r="AC819" s="252"/>
      <c r="AD819" s="252"/>
      <c r="AE819" s="229">
        <f>IF(OR(AND(E819="Feb",OR(F819=2012,OR(F819=2016,OR(F819=2020,OR(F819=2024,OR(F819=2028,F819=2032)))))),AND(E819="Feb",OR(F819=2036,OR(F819=2040,F819=2044)))),29,VLOOKUP(E819,Lookup!$B$2:$C$13,2,FALSE))</f>
        <v>30</v>
      </c>
      <c r="AF819" s="495">
        <f t="shared" si="67"/>
        <v>0</v>
      </c>
      <c r="AG819" s="496"/>
      <c r="AI819" s="229">
        <f t="shared" si="70"/>
        <v>30</v>
      </c>
    </row>
    <row r="820" spans="2:35" s="212" customFormat="1" ht="12.75" hidden="1">
      <c r="B820" s="211"/>
      <c r="D820" s="228">
        <f t="shared" si="69"/>
        <v>30</v>
      </c>
      <c r="E820" s="217" t="str">
        <f>IF(E819="","",VLOOKUP(E819,Lookup!$A$2:$B$13,2,FALSE))</f>
        <v>Jul</v>
      </c>
      <c r="F820" s="218">
        <f t="shared" si="68"/>
        <v>1929</v>
      </c>
      <c r="G820" s="249"/>
      <c r="H820" s="249"/>
      <c r="I820" s="249"/>
      <c r="J820" s="249"/>
      <c r="K820" s="249"/>
      <c r="L820" s="249"/>
      <c r="M820" s="249"/>
      <c r="N820" s="249"/>
      <c r="O820" s="249"/>
      <c r="P820" s="249"/>
      <c r="Q820" s="252"/>
      <c r="R820" s="252"/>
      <c r="S820" s="252"/>
      <c r="T820" s="252"/>
      <c r="U820" s="252"/>
      <c r="V820" s="252"/>
      <c r="W820" s="252"/>
      <c r="X820" s="252"/>
      <c r="Y820" s="252"/>
      <c r="Z820" s="252"/>
      <c r="AA820" s="252"/>
      <c r="AB820" s="252"/>
      <c r="AC820" s="252"/>
      <c r="AD820" s="252"/>
      <c r="AE820" s="229">
        <f>IF(OR(AND(E820="Feb",OR(F820=2012,OR(F820=2016,OR(F820=2020,OR(F820=2024,OR(F820=2028,F820=2032)))))),AND(E820="Feb",OR(F820=2036,OR(F820=2040,F820=2044)))),29,VLOOKUP(E820,Lookup!$B$2:$C$13,2,FALSE))</f>
        <v>31</v>
      </c>
      <c r="AF820" s="495">
        <f t="shared" si="67"/>
        <v>0</v>
      </c>
      <c r="AG820" s="496"/>
      <c r="AI820" s="229">
        <f t="shared" si="70"/>
        <v>30</v>
      </c>
    </row>
    <row r="821" spans="2:35" s="212" customFormat="1" ht="12.75" hidden="1">
      <c r="B821" s="211"/>
      <c r="D821" s="228">
        <f t="shared" si="69"/>
        <v>30</v>
      </c>
      <c r="E821" s="217" t="str">
        <f>IF(E820="","",VLOOKUP(E820,Lookup!$A$2:$B$13,2,FALSE))</f>
        <v>Aug</v>
      </c>
      <c r="F821" s="218">
        <f t="shared" si="68"/>
        <v>1929</v>
      </c>
      <c r="G821" s="249"/>
      <c r="H821" s="249"/>
      <c r="I821" s="249"/>
      <c r="J821" s="249"/>
      <c r="K821" s="249"/>
      <c r="L821" s="249"/>
      <c r="M821" s="249"/>
      <c r="N821" s="249"/>
      <c r="O821" s="249"/>
      <c r="P821" s="249"/>
      <c r="Q821" s="252"/>
      <c r="R821" s="252"/>
      <c r="S821" s="252"/>
      <c r="T821" s="252"/>
      <c r="U821" s="252"/>
      <c r="V821" s="252"/>
      <c r="W821" s="252"/>
      <c r="X821" s="252"/>
      <c r="Y821" s="252"/>
      <c r="Z821" s="252"/>
      <c r="AA821" s="252"/>
      <c r="AB821" s="252"/>
      <c r="AC821" s="252"/>
      <c r="AD821" s="252"/>
      <c r="AE821" s="229">
        <f>IF(OR(AND(E821="Feb",OR(F821=2012,OR(F821=2016,OR(F821=2020,OR(F821=2024,OR(F821=2028,F821=2032)))))),AND(E821="Feb",OR(F821=2036,OR(F821=2040,F821=2044)))),29,VLOOKUP(E821,Lookup!$B$2:$C$13,2,FALSE))</f>
        <v>31</v>
      </c>
      <c r="AF821" s="495">
        <f t="shared" si="67"/>
        <v>0</v>
      </c>
      <c r="AG821" s="496"/>
      <c r="AI821" s="229">
        <f t="shared" si="70"/>
        <v>30</v>
      </c>
    </row>
    <row r="822" spans="2:35" s="212" customFormat="1" ht="12.75" hidden="1">
      <c r="B822" s="211"/>
      <c r="D822" s="228">
        <f t="shared" si="69"/>
        <v>30</v>
      </c>
      <c r="E822" s="217" t="str">
        <f>IF(E821="","",VLOOKUP(E821,Lookup!$A$2:$B$13,2,FALSE))</f>
        <v>Sep</v>
      </c>
      <c r="F822" s="218">
        <f t="shared" si="68"/>
        <v>1929</v>
      </c>
      <c r="G822" s="249"/>
      <c r="H822" s="249"/>
      <c r="I822" s="249"/>
      <c r="J822" s="249"/>
      <c r="K822" s="249"/>
      <c r="L822" s="249"/>
      <c r="M822" s="249"/>
      <c r="N822" s="249"/>
      <c r="O822" s="249"/>
      <c r="P822" s="249"/>
      <c r="Q822" s="252"/>
      <c r="R822" s="252"/>
      <c r="S822" s="252"/>
      <c r="T822" s="252"/>
      <c r="U822" s="252"/>
      <c r="V822" s="252"/>
      <c r="W822" s="252"/>
      <c r="X822" s="252"/>
      <c r="Y822" s="252"/>
      <c r="Z822" s="252"/>
      <c r="AA822" s="252"/>
      <c r="AB822" s="252"/>
      <c r="AC822" s="252"/>
      <c r="AD822" s="252"/>
      <c r="AE822" s="229">
        <f>IF(OR(AND(E822="Feb",OR(F822=2012,OR(F822=2016,OR(F822=2020,OR(F822=2024,OR(F822=2028,F822=2032)))))),AND(E822="Feb",OR(F822=2036,OR(F822=2040,F822=2044)))),29,VLOOKUP(E822,Lookup!$B$2:$C$13,2,FALSE))</f>
        <v>30</v>
      </c>
      <c r="AF822" s="495">
        <f t="shared" si="67"/>
        <v>0</v>
      </c>
      <c r="AG822" s="496"/>
      <c r="AI822" s="229">
        <f t="shared" si="70"/>
        <v>30</v>
      </c>
    </row>
    <row r="823" spans="2:35" s="212" customFormat="1" ht="12.75" hidden="1">
      <c r="B823" s="211"/>
      <c r="D823" s="228">
        <f t="shared" si="69"/>
        <v>30</v>
      </c>
      <c r="E823" s="217" t="str">
        <f>IF(E822="","",VLOOKUP(E822,Lookup!$A$2:$B$13,2,FALSE))</f>
        <v>Oct</v>
      </c>
      <c r="F823" s="218">
        <f t="shared" si="68"/>
        <v>1929</v>
      </c>
      <c r="G823" s="249"/>
      <c r="H823" s="249"/>
      <c r="I823" s="249"/>
      <c r="J823" s="249"/>
      <c r="K823" s="249"/>
      <c r="L823" s="249"/>
      <c r="M823" s="249"/>
      <c r="N823" s="249"/>
      <c r="O823" s="249"/>
      <c r="P823" s="249"/>
      <c r="Q823" s="252"/>
      <c r="R823" s="252"/>
      <c r="S823" s="252"/>
      <c r="T823" s="252"/>
      <c r="U823" s="252"/>
      <c r="V823" s="252"/>
      <c r="W823" s="252"/>
      <c r="X823" s="252"/>
      <c r="Y823" s="252"/>
      <c r="Z823" s="252"/>
      <c r="AA823" s="252"/>
      <c r="AB823" s="252"/>
      <c r="AC823" s="252"/>
      <c r="AD823" s="252"/>
      <c r="AE823" s="229">
        <f>IF(OR(AND(E823="Feb",OR(F823=2012,OR(F823=2016,OR(F823=2020,OR(F823=2024,OR(F823=2028,F823=2032)))))),AND(E823="Feb",OR(F823=2036,OR(F823=2040,F823=2044)))),29,VLOOKUP(E823,Lookup!$B$2:$C$13,2,FALSE))</f>
        <v>31</v>
      </c>
      <c r="AF823" s="495">
        <f t="shared" si="67"/>
        <v>0</v>
      </c>
      <c r="AG823" s="496"/>
      <c r="AI823" s="229">
        <f t="shared" si="70"/>
        <v>30</v>
      </c>
    </row>
    <row r="824" spans="2:35" s="212" customFormat="1" ht="12.75" hidden="1">
      <c r="B824" s="211"/>
      <c r="D824" s="228">
        <f t="shared" si="69"/>
        <v>30</v>
      </c>
      <c r="E824" s="217" t="str">
        <f>IF(E823="","",VLOOKUP(E823,Lookup!$A$2:$B$13,2,FALSE))</f>
        <v>Nov</v>
      </c>
      <c r="F824" s="218">
        <f t="shared" si="68"/>
        <v>1929</v>
      </c>
      <c r="G824" s="249"/>
      <c r="H824" s="249"/>
      <c r="I824" s="249"/>
      <c r="J824" s="249"/>
      <c r="K824" s="249"/>
      <c r="L824" s="249"/>
      <c r="M824" s="249"/>
      <c r="N824" s="249"/>
      <c r="O824" s="249"/>
      <c r="P824" s="249"/>
      <c r="Q824" s="252"/>
      <c r="R824" s="252"/>
      <c r="S824" s="252"/>
      <c r="T824" s="252"/>
      <c r="U824" s="252"/>
      <c r="V824" s="252"/>
      <c r="W824" s="252"/>
      <c r="X824" s="252"/>
      <c r="Y824" s="252"/>
      <c r="Z824" s="252"/>
      <c r="AA824" s="252"/>
      <c r="AB824" s="252"/>
      <c r="AC824" s="252"/>
      <c r="AD824" s="252"/>
      <c r="AE824" s="229">
        <f>IF(OR(AND(E824="Feb",OR(F824=2012,OR(F824=2016,OR(F824=2020,OR(F824=2024,OR(F824=2028,F824=2032)))))),AND(E824="Feb",OR(F824=2036,OR(F824=2040,F824=2044)))),29,VLOOKUP(E824,Lookup!$B$2:$C$13,2,FALSE))</f>
        <v>30</v>
      </c>
      <c r="AF824" s="495">
        <f t="shared" si="67"/>
        <v>0</v>
      </c>
      <c r="AG824" s="496"/>
      <c r="AI824" s="229">
        <f t="shared" si="70"/>
        <v>30</v>
      </c>
    </row>
    <row r="825" spans="2:35" s="212" customFormat="1" ht="12.75" hidden="1">
      <c r="B825" s="211"/>
      <c r="D825" s="228">
        <f t="shared" si="69"/>
        <v>30</v>
      </c>
      <c r="E825" s="217" t="str">
        <f>IF(E824="","",VLOOKUP(E824,Lookup!$A$2:$B$13,2,FALSE))</f>
        <v>Dec</v>
      </c>
      <c r="F825" s="218">
        <f t="shared" si="68"/>
        <v>1929</v>
      </c>
      <c r="G825" s="249"/>
      <c r="H825" s="249"/>
      <c r="I825" s="249"/>
      <c r="J825" s="249"/>
      <c r="K825" s="249"/>
      <c r="L825" s="249"/>
      <c r="M825" s="249"/>
      <c r="N825" s="249"/>
      <c r="O825" s="249"/>
      <c r="P825" s="249"/>
      <c r="Q825" s="252"/>
      <c r="R825" s="252"/>
      <c r="S825" s="252"/>
      <c r="T825" s="252"/>
      <c r="U825" s="252"/>
      <c r="V825" s="252"/>
      <c r="W825" s="252"/>
      <c r="X825" s="252"/>
      <c r="Y825" s="252"/>
      <c r="Z825" s="252"/>
      <c r="AA825" s="252"/>
      <c r="AB825" s="252"/>
      <c r="AC825" s="252"/>
      <c r="AD825" s="252"/>
      <c r="AE825" s="229">
        <f>IF(OR(AND(E825="Feb",OR(F825=2012,OR(F825=2016,OR(F825=2020,OR(F825=2024,OR(F825=2028,F825=2032)))))),AND(E825="Feb",OR(F825=2036,OR(F825=2040,F825=2044)))),29,VLOOKUP(E825,Lookup!$B$2:$C$13,2,FALSE))</f>
        <v>31</v>
      </c>
      <c r="AF825" s="495">
        <f t="shared" si="67"/>
        <v>0</v>
      </c>
      <c r="AG825" s="496"/>
      <c r="AI825" s="243">
        <f t="shared" si="70"/>
        <v>30</v>
      </c>
    </row>
    <row r="826" spans="2:33" ht="15" thickBot="1">
      <c r="B826" s="244"/>
      <c r="C826" s="169"/>
      <c r="D826" s="172"/>
      <c r="E826" s="172"/>
      <c r="F826" s="172"/>
      <c r="G826" s="172"/>
      <c r="H826" s="172"/>
      <c r="I826" s="172"/>
      <c r="J826" s="172"/>
      <c r="K826" s="172"/>
      <c r="L826" s="172"/>
      <c r="M826" s="172"/>
      <c r="N826" s="172"/>
      <c r="O826" s="172"/>
      <c r="P826" s="172"/>
      <c r="Q826" s="172"/>
      <c r="R826" s="172"/>
      <c r="S826" s="172"/>
      <c r="T826" s="143"/>
      <c r="U826" s="172"/>
      <c r="V826" s="172"/>
      <c r="W826" s="172"/>
      <c r="X826" s="172"/>
      <c r="Y826" s="172"/>
      <c r="Z826" s="172"/>
      <c r="AA826" s="172"/>
      <c r="AB826" s="172"/>
      <c r="AC826" s="172"/>
      <c r="AD826" s="172"/>
      <c r="AE826" s="172"/>
      <c r="AF826" s="172"/>
      <c r="AG826" s="181"/>
    </row>
    <row r="827" ht="14.25"/>
    <row r="828" ht="23.25">
      <c r="B828" s="245" t="s">
        <v>336</v>
      </c>
    </row>
  </sheetData>
  <sheetProtection sheet="1" formatColumns="0" formatRows="0" insertRows="0" selectLockedCells="1"/>
  <mergeCells count="929">
    <mergeCell ref="A1:AG1"/>
    <mergeCell ref="A2:AG2"/>
    <mergeCell ref="A3:AG3"/>
    <mergeCell ref="AA40:AG40"/>
    <mergeCell ref="AA35:AG35"/>
    <mergeCell ref="Q35:W35"/>
    <mergeCell ref="AA34:AG34"/>
    <mergeCell ref="AA36:AG36"/>
    <mergeCell ref="AA37:AG37"/>
    <mergeCell ref="AA38:AG38"/>
    <mergeCell ref="G39:M39"/>
    <mergeCell ref="G35:M35"/>
    <mergeCell ref="G40:M40"/>
    <mergeCell ref="Q36:W36"/>
    <mergeCell ref="Q37:W37"/>
    <mergeCell ref="Q38:W38"/>
    <mergeCell ref="Q39:W39"/>
    <mergeCell ref="U454:V454"/>
    <mergeCell ref="L451:M451"/>
    <mergeCell ref="L452:M452"/>
    <mergeCell ref="L453:M453"/>
    <mergeCell ref="L454:M454"/>
    <mergeCell ref="U452:V452"/>
    <mergeCell ref="U453:V453"/>
    <mergeCell ref="H445:I445"/>
    <mergeCell ref="Q445:R445"/>
    <mergeCell ref="U455:V455"/>
    <mergeCell ref="AE445:AF445"/>
    <mergeCell ref="AE446:AF446"/>
    <mergeCell ref="AE447:AF447"/>
    <mergeCell ref="AE448:AF448"/>
    <mergeCell ref="AE449:AF449"/>
    <mergeCell ref="AE450:AF450"/>
    <mergeCell ref="AE451:AF451"/>
    <mergeCell ref="AE452:AF452"/>
    <mergeCell ref="AC453:AD453"/>
    <mergeCell ref="L455:M455"/>
    <mergeCell ref="U445:V445"/>
    <mergeCell ref="U446:V446"/>
    <mergeCell ref="U447:V447"/>
    <mergeCell ref="U448:V448"/>
    <mergeCell ref="U449:V449"/>
    <mergeCell ref="U450:V450"/>
    <mergeCell ref="U451:V451"/>
    <mergeCell ref="AF822:AG822"/>
    <mergeCell ref="AF823:AG823"/>
    <mergeCell ref="AF824:AG824"/>
    <mergeCell ref="AF825:AG825"/>
    <mergeCell ref="AF818:AG818"/>
    <mergeCell ref="AF819:AG819"/>
    <mergeCell ref="AF820:AG820"/>
    <mergeCell ref="AF821:AG821"/>
    <mergeCell ref="AF814:AG814"/>
    <mergeCell ref="AF815:AG815"/>
    <mergeCell ref="AF816:AG816"/>
    <mergeCell ref="AF817:AG817"/>
    <mergeCell ref="AF810:AG810"/>
    <mergeCell ref="AF811:AG811"/>
    <mergeCell ref="AF812:AG812"/>
    <mergeCell ref="AF813:AG813"/>
    <mergeCell ref="AF806:AG806"/>
    <mergeCell ref="AF807:AG807"/>
    <mergeCell ref="AF808:AG808"/>
    <mergeCell ref="AF809:AG809"/>
    <mergeCell ref="AF802:AG802"/>
    <mergeCell ref="AF803:AG803"/>
    <mergeCell ref="AF804:AG804"/>
    <mergeCell ref="AF805:AG805"/>
    <mergeCell ref="AF798:AG798"/>
    <mergeCell ref="AF799:AG799"/>
    <mergeCell ref="AF800:AG800"/>
    <mergeCell ref="AF801:AG801"/>
    <mergeCell ref="AF794:AG794"/>
    <mergeCell ref="AF795:AG795"/>
    <mergeCell ref="AF796:AG796"/>
    <mergeCell ref="AF797:AG797"/>
    <mergeCell ref="AF790:AG790"/>
    <mergeCell ref="AF791:AG791"/>
    <mergeCell ref="AF792:AG792"/>
    <mergeCell ref="AF793:AG793"/>
    <mergeCell ref="AF786:AG786"/>
    <mergeCell ref="AF787:AG787"/>
    <mergeCell ref="AF788:AG788"/>
    <mergeCell ref="AF789:AG789"/>
    <mergeCell ref="AF782:AG782"/>
    <mergeCell ref="AF783:AG783"/>
    <mergeCell ref="AF784:AG784"/>
    <mergeCell ref="AF785:AG785"/>
    <mergeCell ref="AF778:AG778"/>
    <mergeCell ref="AF779:AG779"/>
    <mergeCell ref="AF780:AG780"/>
    <mergeCell ref="AF781:AG781"/>
    <mergeCell ref="AF774:AG774"/>
    <mergeCell ref="AF775:AG775"/>
    <mergeCell ref="AF776:AG776"/>
    <mergeCell ref="AF777:AG777"/>
    <mergeCell ref="AF770:AG770"/>
    <mergeCell ref="AF771:AG771"/>
    <mergeCell ref="AF772:AG772"/>
    <mergeCell ref="AF773:AG773"/>
    <mergeCell ref="AF766:AG766"/>
    <mergeCell ref="AF767:AG767"/>
    <mergeCell ref="AF768:AG768"/>
    <mergeCell ref="AF769:AG769"/>
    <mergeCell ref="AF762:AG762"/>
    <mergeCell ref="AF763:AG763"/>
    <mergeCell ref="AF764:AG764"/>
    <mergeCell ref="AF765:AG765"/>
    <mergeCell ref="AF758:AG758"/>
    <mergeCell ref="AF759:AG759"/>
    <mergeCell ref="AF760:AG760"/>
    <mergeCell ref="AF761:AG761"/>
    <mergeCell ref="AF754:AG754"/>
    <mergeCell ref="AF755:AG755"/>
    <mergeCell ref="AF756:AG756"/>
    <mergeCell ref="AF757:AG757"/>
    <mergeCell ref="AF750:AG750"/>
    <mergeCell ref="AF751:AG751"/>
    <mergeCell ref="AF752:AG752"/>
    <mergeCell ref="AF753:AG753"/>
    <mergeCell ref="AF746:AG746"/>
    <mergeCell ref="AF747:AG747"/>
    <mergeCell ref="AF748:AG748"/>
    <mergeCell ref="AF749:AG749"/>
    <mergeCell ref="AF742:AG742"/>
    <mergeCell ref="AF743:AG743"/>
    <mergeCell ref="AF744:AG744"/>
    <mergeCell ref="AF745:AG745"/>
    <mergeCell ref="AF738:AG738"/>
    <mergeCell ref="AF739:AG739"/>
    <mergeCell ref="AF740:AG740"/>
    <mergeCell ref="AF741:AG741"/>
    <mergeCell ref="AF734:AG734"/>
    <mergeCell ref="AF735:AG735"/>
    <mergeCell ref="AF736:AG736"/>
    <mergeCell ref="AF737:AG737"/>
    <mergeCell ref="AF730:AG730"/>
    <mergeCell ref="AF731:AG731"/>
    <mergeCell ref="AF732:AG732"/>
    <mergeCell ref="AF733:AG733"/>
    <mergeCell ref="AF726:AG726"/>
    <mergeCell ref="AF727:AG727"/>
    <mergeCell ref="AF728:AG728"/>
    <mergeCell ref="AF729:AG729"/>
    <mergeCell ref="AF722:AG722"/>
    <mergeCell ref="AF723:AG723"/>
    <mergeCell ref="AF724:AG724"/>
    <mergeCell ref="AF725:AG725"/>
    <mergeCell ref="AF718:AG718"/>
    <mergeCell ref="AF719:AG719"/>
    <mergeCell ref="AF720:AG720"/>
    <mergeCell ref="AF721:AG721"/>
    <mergeCell ref="AF714:AG714"/>
    <mergeCell ref="AF715:AG715"/>
    <mergeCell ref="AF716:AG716"/>
    <mergeCell ref="AF717:AG717"/>
    <mergeCell ref="AF710:AG710"/>
    <mergeCell ref="AF711:AG711"/>
    <mergeCell ref="AF712:AG712"/>
    <mergeCell ref="AF713:AG713"/>
    <mergeCell ref="AF706:AG706"/>
    <mergeCell ref="AF707:AG707"/>
    <mergeCell ref="AF708:AG708"/>
    <mergeCell ref="AF709:AG709"/>
    <mergeCell ref="AF702:AG702"/>
    <mergeCell ref="AF703:AG703"/>
    <mergeCell ref="AF704:AG704"/>
    <mergeCell ref="AF705:AG705"/>
    <mergeCell ref="AF698:AG698"/>
    <mergeCell ref="AF699:AG699"/>
    <mergeCell ref="AF700:AG700"/>
    <mergeCell ref="AF701:AG701"/>
    <mergeCell ref="AF694:AG694"/>
    <mergeCell ref="AF695:AG695"/>
    <mergeCell ref="AF696:AG696"/>
    <mergeCell ref="AF697:AG697"/>
    <mergeCell ref="AF690:AG690"/>
    <mergeCell ref="AF691:AG691"/>
    <mergeCell ref="AF692:AG692"/>
    <mergeCell ref="AF693:AG693"/>
    <mergeCell ref="AF686:AG686"/>
    <mergeCell ref="AF687:AG687"/>
    <mergeCell ref="AF688:AG688"/>
    <mergeCell ref="AF689:AG689"/>
    <mergeCell ref="AF682:AG682"/>
    <mergeCell ref="AF683:AG683"/>
    <mergeCell ref="AF684:AG684"/>
    <mergeCell ref="AF685:AG685"/>
    <mergeCell ref="AF678:AG678"/>
    <mergeCell ref="AF679:AG679"/>
    <mergeCell ref="AF680:AG680"/>
    <mergeCell ref="AF681:AG681"/>
    <mergeCell ref="AF674:AG674"/>
    <mergeCell ref="AF675:AG675"/>
    <mergeCell ref="AF676:AG676"/>
    <mergeCell ref="AF677:AG677"/>
    <mergeCell ref="AF670:AG670"/>
    <mergeCell ref="AF671:AG671"/>
    <mergeCell ref="AF672:AG672"/>
    <mergeCell ref="AF673:AG673"/>
    <mergeCell ref="AF666:AG666"/>
    <mergeCell ref="AF667:AG667"/>
    <mergeCell ref="AF668:AG668"/>
    <mergeCell ref="AF669:AG669"/>
    <mergeCell ref="AF662:AG662"/>
    <mergeCell ref="AF663:AG663"/>
    <mergeCell ref="AF664:AG664"/>
    <mergeCell ref="AF665:AG665"/>
    <mergeCell ref="AF658:AG658"/>
    <mergeCell ref="AF659:AG659"/>
    <mergeCell ref="AF660:AG660"/>
    <mergeCell ref="AF661:AG661"/>
    <mergeCell ref="AF654:AG654"/>
    <mergeCell ref="AF655:AG655"/>
    <mergeCell ref="AF656:AG656"/>
    <mergeCell ref="AF657:AG657"/>
    <mergeCell ref="AF650:AG650"/>
    <mergeCell ref="AF651:AG651"/>
    <mergeCell ref="AF652:AG652"/>
    <mergeCell ref="AF653:AG653"/>
    <mergeCell ref="AF646:AG646"/>
    <mergeCell ref="AF647:AG647"/>
    <mergeCell ref="AF648:AG648"/>
    <mergeCell ref="AF649:AG649"/>
    <mergeCell ref="AF642:AG642"/>
    <mergeCell ref="AF643:AG643"/>
    <mergeCell ref="AF644:AG644"/>
    <mergeCell ref="AF645:AG645"/>
    <mergeCell ref="AF638:AG638"/>
    <mergeCell ref="AF639:AG639"/>
    <mergeCell ref="AF640:AG640"/>
    <mergeCell ref="AF641:AG641"/>
    <mergeCell ref="AF634:AG634"/>
    <mergeCell ref="AF635:AG635"/>
    <mergeCell ref="AF636:AG636"/>
    <mergeCell ref="AF637:AG637"/>
    <mergeCell ref="AF630:AG630"/>
    <mergeCell ref="AF631:AG631"/>
    <mergeCell ref="AF632:AG632"/>
    <mergeCell ref="AF633:AG633"/>
    <mergeCell ref="AF626:AG626"/>
    <mergeCell ref="AF627:AG627"/>
    <mergeCell ref="AF628:AG628"/>
    <mergeCell ref="AF629:AG629"/>
    <mergeCell ref="AF622:AG622"/>
    <mergeCell ref="AF623:AG623"/>
    <mergeCell ref="AF624:AG624"/>
    <mergeCell ref="AF625:AG625"/>
    <mergeCell ref="AF618:AG618"/>
    <mergeCell ref="AF619:AG619"/>
    <mergeCell ref="AF620:AG620"/>
    <mergeCell ref="AF621:AG621"/>
    <mergeCell ref="AF614:AG614"/>
    <mergeCell ref="AF615:AG615"/>
    <mergeCell ref="AF616:AG616"/>
    <mergeCell ref="AF617:AG617"/>
    <mergeCell ref="AF610:AG610"/>
    <mergeCell ref="AF611:AG611"/>
    <mergeCell ref="AF612:AG612"/>
    <mergeCell ref="AF613:AG613"/>
    <mergeCell ref="AF606:AG606"/>
    <mergeCell ref="AF607:AG607"/>
    <mergeCell ref="AF608:AG608"/>
    <mergeCell ref="AF609:AG609"/>
    <mergeCell ref="AF602:AG602"/>
    <mergeCell ref="AF603:AG603"/>
    <mergeCell ref="AF604:AG604"/>
    <mergeCell ref="AF605:AG605"/>
    <mergeCell ref="AF598:AG598"/>
    <mergeCell ref="AF599:AG599"/>
    <mergeCell ref="AF600:AG600"/>
    <mergeCell ref="AF601:AG601"/>
    <mergeCell ref="AF594:AG594"/>
    <mergeCell ref="AF595:AG595"/>
    <mergeCell ref="AF596:AG596"/>
    <mergeCell ref="AF597:AG597"/>
    <mergeCell ref="AF590:AG590"/>
    <mergeCell ref="AF591:AG591"/>
    <mergeCell ref="AF592:AG592"/>
    <mergeCell ref="AF593:AG593"/>
    <mergeCell ref="AF586:AG586"/>
    <mergeCell ref="AF587:AG587"/>
    <mergeCell ref="AF588:AG588"/>
    <mergeCell ref="AF589:AG589"/>
    <mergeCell ref="AF582:AG582"/>
    <mergeCell ref="AF583:AG583"/>
    <mergeCell ref="AF584:AG584"/>
    <mergeCell ref="AF585:AG585"/>
    <mergeCell ref="AF578:AG578"/>
    <mergeCell ref="AF579:AG579"/>
    <mergeCell ref="AF580:AG580"/>
    <mergeCell ref="AF581:AG581"/>
    <mergeCell ref="AF574:AG574"/>
    <mergeCell ref="AF575:AG575"/>
    <mergeCell ref="AF576:AG576"/>
    <mergeCell ref="AF577:AG577"/>
    <mergeCell ref="AF570:AG570"/>
    <mergeCell ref="AF571:AG571"/>
    <mergeCell ref="AF572:AG572"/>
    <mergeCell ref="AF573:AG573"/>
    <mergeCell ref="AF566:AG566"/>
    <mergeCell ref="AF567:AG567"/>
    <mergeCell ref="AF568:AG568"/>
    <mergeCell ref="AF569:AG569"/>
    <mergeCell ref="AF562:AG562"/>
    <mergeCell ref="AF563:AG563"/>
    <mergeCell ref="AF564:AG564"/>
    <mergeCell ref="AF565:AG565"/>
    <mergeCell ref="AF558:AG558"/>
    <mergeCell ref="AF559:AG559"/>
    <mergeCell ref="AF560:AG560"/>
    <mergeCell ref="AF561:AG561"/>
    <mergeCell ref="AF554:AG554"/>
    <mergeCell ref="AF555:AG555"/>
    <mergeCell ref="AF556:AG556"/>
    <mergeCell ref="AF557:AG557"/>
    <mergeCell ref="AF550:AG550"/>
    <mergeCell ref="AF551:AG551"/>
    <mergeCell ref="AF552:AG552"/>
    <mergeCell ref="AF553:AG553"/>
    <mergeCell ref="AF546:AG546"/>
    <mergeCell ref="AF547:AG547"/>
    <mergeCell ref="AF548:AG548"/>
    <mergeCell ref="AF549:AG549"/>
    <mergeCell ref="AF542:AG542"/>
    <mergeCell ref="AF543:AG543"/>
    <mergeCell ref="AF544:AG544"/>
    <mergeCell ref="AF545:AG545"/>
    <mergeCell ref="AF538:AG538"/>
    <mergeCell ref="AF539:AG539"/>
    <mergeCell ref="AF540:AG540"/>
    <mergeCell ref="AF541:AG541"/>
    <mergeCell ref="AF534:AG534"/>
    <mergeCell ref="AF535:AG535"/>
    <mergeCell ref="AF536:AG536"/>
    <mergeCell ref="AF537:AG537"/>
    <mergeCell ref="AF530:AG530"/>
    <mergeCell ref="AF531:AG531"/>
    <mergeCell ref="AF532:AG532"/>
    <mergeCell ref="AF533:AG533"/>
    <mergeCell ref="AF526:AG526"/>
    <mergeCell ref="AF527:AG527"/>
    <mergeCell ref="AF528:AG528"/>
    <mergeCell ref="AF529:AG529"/>
    <mergeCell ref="AF522:AG522"/>
    <mergeCell ref="AF523:AG523"/>
    <mergeCell ref="AF524:AG524"/>
    <mergeCell ref="AF525:AG525"/>
    <mergeCell ref="AF518:AG518"/>
    <mergeCell ref="AF519:AG519"/>
    <mergeCell ref="AF520:AG520"/>
    <mergeCell ref="AF521:AG521"/>
    <mergeCell ref="AF514:AG514"/>
    <mergeCell ref="AF515:AG515"/>
    <mergeCell ref="AF516:AG516"/>
    <mergeCell ref="AF517:AG517"/>
    <mergeCell ref="AF510:AG510"/>
    <mergeCell ref="AF511:AG511"/>
    <mergeCell ref="AF512:AG512"/>
    <mergeCell ref="AF513:AG513"/>
    <mergeCell ref="AF506:AG506"/>
    <mergeCell ref="AF507:AG507"/>
    <mergeCell ref="AF508:AG508"/>
    <mergeCell ref="AF509:AG509"/>
    <mergeCell ref="AF502:AG502"/>
    <mergeCell ref="AF503:AG503"/>
    <mergeCell ref="AF504:AG504"/>
    <mergeCell ref="AF505:AG505"/>
    <mergeCell ref="AF498:AG498"/>
    <mergeCell ref="AF499:AG499"/>
    <mergeCell ref="AF500:AG500"/>
    <mergeCell ref="AF501:AG501"/>
    <mergeCell ref="AF494:AG494"/>
    <mergeCell ref="AF495:AG495"/>
    <mergeCell ref="AF496:AG496"/>
    <mergeCell ref="AF497:AG497"/>
    <mergeCell ref="AF490:AG490"/>
    <mergeCell ref="AF491:AG491"/>
    <mergeCell ref="AF492:AG492"/>
    <mergeCell ref="AF493:AG493"/>
    <mergeCell ref="AF486:AG486"/>
    <mergeCell ref="AF487:AG487"/>
    <mergeCell ref="AF488:AG488"/>
    <mergeCell ref="AF489:AG489"/>
    <mergeCell ref="AF482:AG482"/>
    <mergeCell ref="AF483:AG483"/>
    <mergeCell ref="AF484:AG484"/>
    <mergeCell ref="AF485:AG485"/>
    <mergeCell ref="AF478:AG478"/>
    <mergeCell ref="AF479:AG479"/>
    <mergeCell ref="AF480:AG480"/>
    <mergeCell ref="AF481:AG481"/>
    <mergeCell ref="AF474:AG474"/>
    <mergeCell ref="AF475:AG475"/>
    <mergeCell ref="AF476:AG476"/>
    <mergeCell ref="AF477:AG477"/>
    <mergeCell ref="AF470:AG470"/>
    <mergeCell ref="AF471:AG471"/>
    <mergeCell ref="AF472:AG472"/>
    <mergeCell ref="AF473:AG473"/>
    <mergeCell ref="AF466:AG466"/>
    <mergeCell ref="AF467:AG467"/>
    <mergeCell ref="AF468:AG468"/>
    <mergeCell ref="AF469:AG469"/>
    <mergeCell ref="AC454:AD454"/>
    <mergeCell ref="AC455:AD455"/>
    <mergeCell ref="AF465:AG465"/>
    <mergeCell ref="AE453:AF453"/>
    <mergeCell ref="AE454:AF454"/>
    <mergeCell ref="AE455:AF455"/>
    <mergeCell ref="AA445:AB445"/>
    <mergeCell ref="AC452:AD452"/>
    <mergeCell ref="L445:M445"/>
    <mergeCell ref="L446:M446"/>
    <mergeCell ref="L447:M447"/>
    <mergeCell ref="L448:M448"/>
    <mergeCell ref="L449:M449"/>
    <mergeCell ref="L450:M450"/>
    <mergeCell ref="AC451:AD451"/>
    <mergeCell ref="H454:I454"/>
    <mergeCell ref="Q454:R454"/>
    <mergeCell ref="AA454:AB454"/>
    <mergeCell ref="H455:I455"/>
    <mergeCell ref="Q455:R455"/>
    <mergeCell ref="AA455:AB455"/>
    <mergeCell ref="J454:K454"/>
    <mergeCell ref="J455:K455"/>
    <mergeCell ref="S454:T454"/>
    <mergeCell ref="S455:T455"/>
    <mergeCell ref="H452:I452"/>
    <mergeCell ref="Q452:R452"/>
    <mergeCell ref="AA452:AB452"/>
    <mergeCell ref="H453:I453"/>
    <mergeCell ref="Q453:R453"/>
    <mergeCell ref="AA453:AB453"/>
    <mergeCell ref="J452:K452"/>
    <mergeCell ref="J453:K453"/>
    <mergeCell ref="S452:T452"/>
    <mergeCell ref="S453:T453"/>
    <mergeCell ref="H450:I450"/>
    <mergeCell ref="Q450:R450"/>
    <mergeCell ref="AA450:AB450"/>
    <mergeCell ref="H451:I451"/>
    <mergeCell ref="Q451:R451"/>
    <mergeCell ref="AA451:AB451"/>
    <mergeCell ref="J450:K450"/>
    <mergeCell ref="J451:K451"/>
    <mergeCell ref="S450:T450"/>
    <mergeCell ref="S451:T451"/>
    <mergeCell ref="H448:I448"/>
    <mergeCell ref="Q448:R448"/>
    <mergeCell ref="AA448:AB448"/>
    <mergeCell ref="H449:I449"/>
    <mergeCell ref="Q449:R449"/>
    <mergeCell ref="AA449:AB449"/>
    <mergeCell ref="J448:K448"/>
    <mergeCell ref="J449:K449"/>
    <mergeCell ref="S448:T448"/>
    <mergeCell ref="S449:T449"/>
    <mergeCell ref="H446:I446"/>
    <mergeCell ref="Q446:R446"/>
    <mergeCell ref="AA446:AB446"/>
    <mergeCell ref="H447:I447"/>
    <mergeCell ref="Q447:R447"/>
    <mergeCell ref="AA447:AB447"/>
    <mergeCell ref="J446:K446"/>
    <mergeCell ref="J447:K447"/>
    <mergeCell ref="S446:T446"/>
    <mergeCell ref="S447:T447"/>
    <mergeCell ref="AF440:AG440"/>
    <mergeCell ref="AF441:AG441"/>
    <mergeCell ref="AF442:AG442"/>
    <mergeCell ref="AC446:AD446"/>
    <mergeCell ref="AC445:AD445"/>
    <mergeCell ref="AF436:AG436"/>
    <mergeCell ref="AF437:AG437"/>
    <mergeCell ref="AF438:AG438"/>
    <mergeCell ref="AF439:AG439"/>
    <mergeCell ref="AF432:AG432"/>
    <mergeCell ref="AF433:AG433"/>
    <mergeCell ref="AF434:AG434"/>
    <mergeCell ref="AF435:AG435"/>
    <mergeCell ref="AF428:AG428"/>
    <mergeCell ref="AF429:AG429"/>
    <mergeCell ref="AF430:AG430"/>
    <mergeCell ref="AF431:AG431"/>
    <mergeCell ref="AF424:AG424"/>
    <mergeCell ref="AF425:AG425"/>
    <mergeCell ref="AF426:AG426"/>
    <mergeCell ref="AF427:AG427"/>
    <mergeCell ref="AF420:AG420"/>
    <mergeCell ref="AF421:AG421"/>
    <mergeCell ref="AF422:AG422"/>
    <mergeCell ref="AF423:AG423"/>
    <mergeCell ref="AF416:AG416"/>
    <mergeCell ref="AF417:AG417"/>
    <mergeCell ref="AF418:AG418"/>
    <mergeCell ref="AF419:AG419"/>
    <mergeCell ref="AF412:AG412"/>
    <mergeCell ref="AF413:AG413"/>
    <mergeCell ref="AF414:AG414"/>
    <mergeCell ref="AF415:AG415"/>
    <mergeCell ref="AF408:AG408"/>
    <mergeCell ref="AF409:AG409"/>
    <mergeCell ref="AF410:AG410"/>
    <mergeCell ref="AF411:AG411"/>
    <mergeCell ref="AF404:AG404"/>
    <mergeCell ref="AF405:AG405"/>
    <mergeCell ref="AF406:AG406"/>
    <mergeCell ref="AF407:AG407"/>
    <mergeCell ref="AF400:AG400"/>
    <mergeCell ref="AF401:AG401"/>
    <mergeCell ref="AF402:AG402"/>
    <mergeCell ref="AF403:AG403"/>
    <mergeCell ref="AF396:AG396"/>
    <mergeCell ref="AF397:AG397"/>
    <mergeCell ref="AF398:AG398"/>
    <mergeCell ref="AF399:AG399"/>
    <mergeCell ref="AF392:AG392"/>
    <mergeCell ref="AF393:AG393"/>
    <mergeCell ref="AF394:AG394"/>
    <mergeCell ref="AF395:AG395"/>
    <mergeCell ref="AF388:AG388"/>
    <mergeCell ref="AF389:AG389"/>
    <mergeCell ref="AF390:AG390"/>
    <mergeCell ref="AF391:AG391"/>
    <mergeCell ref="AF384:AG384"/>
    <mergeCell ref="AF385:AG385"/>
    <mergeCell ref="AF386:AG386"/>
    <mergeCell ref="AF387:AG387"/>
    <mergeCell ref="AF380:AG380"/>
    <mergeCell ref="AF381:AG381"/>
    <mergeCell ref="AF382:AG382"/>
    <mergeCell ref="AF383:AG383"/>
    <mergeCell ref="AF376:AG376"/>
    <mergeCell ref="AF377:AG377"/>
    <mergeCell ref="AF378:AG378"/>
    <mergeCell ref="AF379:AG379"/>
    <mergeCell ref="AF372:AG372"/>
    <mergeCell ref="AF373:AG373"/>
    <mergeCell ref="AF374:AG374"/>
    <mergeCell ref="AF375:AG375"/>
    <mergeCell ref="AF368:AG368"/>
    <mergeCell ref="AF369:AG369"/>
    <mergeCell ref="AF370:AG370"/>
    <mergeCell ref="AF371:AG371"/>
    <mergeCell ref="AF364:AG364"/>
    <mergeCell ref="AF365:AG365"/>
    <mergeCell ref="AF366:AG366"/>
    <mergeCell ref="AF367:AG367"/>
    <mergeCell ref="AF360:AG360"/>
    <mergeCell ref="AF361:AG361"/>
    <mergeCell ref="AF362:AG362"/>
    <mergeCell ref="AF363:AG363"/>
    <mergeCell ref="AF356:AG356"/>
    <mergeCell ref="AF357:AG357"/>
    <mergeCell ref="AF358:AG358"/>
    <mergeCell ref="AF359:AG359"/>
    <mergeCell ref="AF352:AG352"/>
    <mergeCell ref="AF353:AG353"/>
    <mergeCell ref="AF354:AG354"/>
    <mergeCell ref="AF355:AG355"/>
    <mergeCell ref="AF348:AG348"/>
    <mergeCell ref="AF349:AG349"/>
    <mergeCell ref="AF350:AG350"/>
    <mergeCell ref="AF351:AG351"/>
    <mergeCell ref="AF344:AG344"/>
    <mergeCell ref="AF345:AG345"/>
    <mergeCell ref="AF346:AG346"/>
    <mergeCell ref="AF347:AG347"/>
    <mergeCell ref="AF340:AG340"/>
    <mergeCell ref="AF341:AG341"/>
    <mergeCell ref="AF342:AG342"/>
    <mergeCell ref="AF343:AG343"/>
    <mergeCell ref="AF336:AG336"/>
    <mergeCell ref="AF337:AG337"/>
    <mergeCell ref="AF338:AG338"/>
    <mergeCell ref="AF339:AG339"/>
    <mergeCell ref="AF332:AG332"/>
    <mergeCell ref="AF333:AG333"/>
    <mergeCell ref="AF334:AG334"/>
    <mergeCell ref="AF335:AG335"/>
    <mergeCell ref="AF328:AG328"/>
    <mergeCell ref="AF329:AG329"/>
    <mergeCell ref="AF330:AG330"/>
    <mergeCell ref="AF331:AG331"/>
    <mergeCell ref="AF324:AG324"/>
    <mergeCell ref="AF325:AG325"/>
    <mergeCell ref="AF326:AG326"/>
    <mergeCell ref="AF327:AG327"/>
    <mergeCell ref="AF320:AG320"/>
    <mergeCell ref="AF321:AG321"/>
    <mergeCell ref="AF322:AG322"/>
    <mergeCell ref="AF323:AG323"/>
    <mergeCell ref="AF316:AG316"/>
    <mergeCell ref="AF317:AG317"/>
    <mergeCell ref="AF318:AG318"/>
    <mergeCell ref="AF319:AG319"/>
    <mergeCell ref="AF312:AG312"/>
    <mergeCell ref="AF313:AG313"/>
    <mergeCell ref="AF314:AG314"/>
    <mergeCell ref="AF315:AG315"/>
    <mergeCell ref="AF308:AG308"/>
    <mergeCell ref="AF309:AG309"/>
    <mergeCell ref="AF310:AG310"/>
    <mergeCell ref="AF311:AG311"/>
    <mergeCell ref="AF304:AG304"/>
    <mergeCell ref="AF305:AG305"/>
    <mergeCell ref="AF306:AG306"/>
    <mergeCell ref="AF307:AG307"/>
    <mergeCell ref="AF300:AG300"/>
    <mergeCell ref="AF301:AG301"/>
    <mergeCell ref="AF302:AG302"/>
    <mergeCell ref="AF303:AG303"/>
    <mergeCell ref="AF296:AG296"/>
    <mergeCell ref="AF297:AG297"/>
    <mergeCell ref="AF298:AG298"/>
    <mergeCell ref="AF299:AG299"/>
    <mergeCell ref="AF292:AG292"/>
    <mergeCell ref="AF293:AG293"/>
    <mergeCell ref="AF294:AG294"/>
    <mergeCell ref="AF295:AG295"/>
    <mergeCell ref="AF288:AG288"/>
    <mergeCell ref="AF289:AG289"/>
    <mergeCell ref="AF290:AG290"/>
    <mergeCell ref="AF291:AG291"/>
    <mergeCell ref="AF284:AG284"/>
    <mergeCell ref="AF285:AG285"/>
    <mergeCell ref="AF286:AG286"/>
    <mergeCell ref="AF287:AG287"/>
    <mergeCell ref="AF280:AG280"/>
    <mergeCell ref="AF281:AG281"/>
    <mergeCell ref="AF282:AG282"/>
    <mergeCell ref="AF283:AG283"/>
    <mergeCell ref="AF276:AG276"/>
    <mergeCell ref="AF277:AG277"/>
    <mergeCell ref="AF278:AG278"/>
    <mergeCell ref="AF279:AG279"/>
    <mergeCell ref="AF272:AG272"/>
    <mergeCell ref="AF273:AG273"/>
    <mergeCell ref="AF274:AG274"/>
    <mergeCell ref="AF275:AG275"/>
    <mergeCell ref="AF268:AG268"/>
    <mergeCell ref="AF269:AG269"/>
    <mergeCell ref="AF270:AG270"/>
    <mergeCell ref="AF271:AG271"/>
    <mergeCell ref="AF264:AG264"/>
    <mergeCell ref="AF265:AG265"/>
    <mergeCell ref="AF266:AG266"/>
    <mergeCell ref="AF267:AG267"/>
    <mergeCell ref="AF260:AG260"/>
    <mergeCell ref="AF261:AG261"/>
    <mergeCell ref="AF262:AG262"/>
    <mergeCell ref="AF263:AG263"/>
    <mergeCell ref="AF256:AG256"/>
    <mergeCell ref="AF257:AG257"/>
    <mergeCell ref="AF258:AG258"/>
    <mergeCell ref="AF259:AG259"/>
    <mergeCell ref="AF252:AG252"/>
    <mergeCell ref="AF253:AG253"/>
    <mergeCell ref="AF254:AG254"/>
    <mergeCell ref="AF255:AG255"/>
    <mergeCell ref="AF248:AG248"/>
    <mergeCell ref="AF249:AG249"/>
    <mergeCell ref="AF250:AG250"/>
    <mergeCell ref="AF251:AG251"/>
    <mergeCell ref="AF244:AG244"/>
    <mergeCell ref="AF245:AG245"/>
    <mergeCell ref="AF246:AG246"/>
    <mergeCell ref="AF247:AG247"/>
    <mergeCell ref="AF240:AG240"/>
    <mergeCell ref="AF241:AG241"/>
    <mergeCell ref="AF242:AG242"/>
    <mergeCell ref="AF243:AG243"/>
    <mergeCell ref="AF236:AG236"/>
    <mergeCell ref="AF237:AG237"/>
    <mergeCell ref="AF238:AG238"/>
    <mergeCell ref="AF239:AG239"/>
    <mergeCell ref="AF232:AG232"/>
    <mergeCell ref="AF233:AG233"/>
    <mergeCell ref="AF234:AG234"/>
    <mergeCell ref="AF235:AG235"/>
    <mergeCell ref="AF228:AG228"/>
    <mergeCell ref="AF229:AG229"/>
    <mergeCell ref="AF230:AG230"/>
    <mergeCell ref="AF231:AG231"/>
    <mergeCell ref="AF224:AG224"/>
    <mergeCell ref="AF225:AG225"/>
    <mergeCell ref="AF226:AG226"/>
    <mergeCell ref="AF227:AG227"/>
    <mergeCell ref="AF220:AG220"/>
    <mergeCell ref="AF221:AG221"/>
    <mergeCell ref="AF222:AG222"/>
    <mergeCell ref="AF223:AG223"/>
    <mergeCell ref="AF216:AG216"/>
    <mergeCell ref="AF217:AG217"/>
    <mergeCell ref="AF218:AG218"/>
    <mergeCell ref="AF219:AG219"/>
    <mergeCell ref="AF212:AG212"/>
    <mergeCell ref="AF213:AG213"/>
    <mergeCell ref="AF214:AG214"/>
    <mergeCell ref="AF215:AG215"/>
    <mergeCell ref="AF208:AG208"/>
    <mergeCell ref="AF209:AG209"/>
    <mergeCell ref="AF210:AG210"/>
    <mergeCell ref="AF211:AG211"/>
    <mergeCell ref="AF204:AG204"/>
    <mergeCell ref="AF205:AG205"/>
    <mergeCell ref="AF206:AG206"/>
    <mergeCell ref="AF207:AG207"/>
    <mergeCell ref="AF200:AG200"/>
    <mergeCell ref="AF201:AG201"/>
    <mergeCell ref="AF202:AG202"/>
    <mergeCell ref="AF203:AG203"/>
    <mergeCell ref="AF196:AG196"/>
    <mergeCell ref="AF197:AG197"/>
    <mergeCell ref="AF198:AG198"/>
    <mergeCell ref="AF199:AG199"/>
    <mergeCell ref="AF192:AG192"/>
    <mergeCell ref="AF193:AG193"/>
    <mergeCell ref="AF194:AG194"/>
    <mergeCell ref="AF195:AG195"/>
    <mergeCell ref="AF188:AG188"/>
    <mergeCell ref="AF189:AG189"/>
    <mergeCell ref="AF190:AG190"/>
    <mergeCell ref="AF191:AG191"/>
    <mergeCell ref="AF184:AG184"/>
    <mergeCell ref="AF185:AG185"/>
    <mergeCell ref="AF186:AG186"/>
    <mergeCell ref="AF187:AG187"/>
    <mergeCell ref="AF180:AG180"/>
    <mergeCell ref="AF181:AG181"/>
    <mergeCell ref="AF182:AG182"/>
    <mergeCell ref="AF183:AG183"/>
    <mergeCell ref="AF176:AG176"/>
    <mergeCell ref="AF177:AG177"/>
    <mergeCell ref="AF178:AG178"/>
    <mergeCell ref="AF179:AG179"/>
    <mergeCell ref="AF172:AG172"/>
    <mergeCell ref="AF173:AG173"/>
    <mergeCell ref="AF174:AG174"/>
    <mergeCell ref="AF175:AG175"/>
    <mergeCell ref="AF168:AG168"/>
    <mergeCell ref="AF169:AG169"/>
    <mergeCell ref="AF170:AG170"/>
    <mergeCell ref="AF171:AG171"/>
    <mergeCell ref="AF164:AG164"/>
    <mergeCell ref="AF165:AG165"/>
    <mergeCell ref="AF166:AG166"/>
    <mergeCell ref="AF167:AG167"/>
    <mergeCell ref="AF160:AG160"/>
    <mergeCell ref="AF161:AG161"/>
    <mergeCell ref="AF162:AG162"/>
    <mergeCell ref="AF163:AG163"/>
    <mergeCell ref="AF156:AG156"/>
    <mergeCell ref="AF157:AG157"/>
    <mergeCell ref="AF158:AG158"/>
    <mergeCell ref="AF159:AG159"/>
    <mergeCell ref="AF152:AG152"/>
    <mergeCell ref="AF153:AG153"/>
    <mergeCell ref="AF154:AG154"/>
    <mergeCell ref="AF155:AG155"/>
    <mergeCell ref="AF148:AG148"/>
    <mergeCell ref="AF149:AG149"/>
    <mergeCell ref="AF150:AG150"/>
    <mergeCell ref="AF151:AG151"/>
    <mergeCell ref="AF144:AG144"/>
    <mergeCell ref="AF145:AG145"/>
    <mergeCell ref="AF146:AG146"/>
    <mergeCell ref="AF147:AG147"/>
    <mergeCell ref="AF140:AG140"/>
    <mergeCell ref="AF141:AG141"/>
    <mergeCell ref="AF142:AG142"/>
    <mergeCell ref="AF143:AG143"/>
    <mergeCell ref="AF136:AG136"/>
    <mergeCell ref="AF137:AG137"/>
    <mergeCell ref="AF138:AG138"/>
    <mergeCell ref="AF139:AG139"/>
    <mergeCell ref="AF132:AG132"/>
    <mergeCell ref="AF133:AG133"/>
    <mergeCell ref="AF134:AG134"/>
    <mergeCell ref="AF135:AG135"/>
    <mergeCell ref="AF128:AG128"/>
    <mergeCell ref="AF129:AG129"/>
    <mergeCell ref="AF130:AG130"/>
    <mergeCell ref="AF131:AG131"/>
    <mergeCell ref="AF124:AG124"/>
    <mergeCell ref="AF125:AG125"/>
    <mergeCell ref="AF126:AG126"/>
    <mergeCell ref="AF127:AG127"/>
    <mergeCell ref="AF120:AG120"/>
    <mergeCell ref="AF121:AG121"/>
    <mergeCell ref="AF122:AG122"/>
    <mergeCell ref="AF123:AG123"/>
    <mergeCell ref="AF116:AG116"/>
    <mergeCell ref="AF117:AG117"/>
    <mergeCell ref="AF118:AG118"/>
    <mergeCell ref="AF119:AG119"/>
    <mergeCell ref="AF112:AG112"/>
    <mergeCell ref="AF113:AG113"/>
    <mergeCell ref="AF114:AG114"/>
    <mergeCell ref="AF115:AG115"/>
    <mergeCell ref="AF108:AG108"/>
    <mergeCell ref="AF109:AG109"/>
    <mergeCell ref="AF110:AG110"/>
    <mergeCell ref="AF111:AG111"/>
    <mergeCell ref="AF106:AG106"/>
    <mergeCell ref="AF107:AG107"/>
    <mergeCell ref="J21:R21"/>
    <mergeCell ref="J22:R22"/>
    <mergeCell ref="J23:R23"/>
    <mergeCell ref="J24:R24"/>
    <mergeCell ref="J25:R25"/>
    <mergeCell ref="J26:R26"/>
    <mergeCell ref="Q40:W40"/>
    <mergeCell ref="G36:M36"/>
    <mergeCell ref="D44:K44"/>
    <mergeCell ref="D25:I25"/>
    <mergeCell ref="D26:I26"/>
    <mergeCell ref="G33:M33"/>
    <mergeCell ref="AF104:AG104"/>
    <mergeCell ref="AF105:AG105"/>
    <mergeCell ref="G37:M37"/>
    <mergeCell ref="AA39:AG39"/>
    <mergeCell ref="Q34:W34"/>
    <mergeCell ref="G38:M38"/>
    <mergeCell ref="Q33:W33"/>
    <mergeCell ref="G34:M34"/>
    <mergeCell ref="L45:M45"/>
    <mergeCell ref="AF91:AG91"/>
    <mergeCell ref="AF92:AG92"/>
    <mergeCell ref="AF93:AG93"/>
    <mergeCell ref="AF83:AG83"/>
    <mergeCell ref="AF84:AG84"/>
    <mergeCell ref="AF85:AG85"/>
    <mergeCell ref="AF86:AG86"/>
    <mergeCell ref="AF82:AG82"/>
    <mergeCell ref="L48:M48"/>
    <mergeCell ref="L46:M46"/>
    <mergeCell ref="L47:M47"/>
    <mergeCell ref="AF94:AG94"/>
    <mergeCell ref="AF87:AG87"/>
    <mergeCell ref="AF88:AG88"/>
    <mergeCell ref="AF89:AG89"/>
    <mergeCell ref="AF90:AG90"/>
    <mergeCell ref="D75:Q76"/>
    <mergeCell ref="Q51:R51"/>
    <mergeCell ref="G54:H54"/>
    <mergeCell ref="D43:K43"/>
    <mergeCell ref="D48:K48"/>
    <mergeCell ref="D49:K49"/>
    <mergeCell ref="D45:K45"/>
    <mergeCell ref="D46:K46"/>
    <mergeCell ref="D47:K47"/>
    <mergeCell ref="L43:M43"/>
    <mergeCell ref="L44:M44"/>
    <mergeCell ref="D22:I22"/>
    <mergeCell ref="D23:I23"/>
    <mergeCell ref="D24:I24"/>
    <mergeCell ref="B4:AG4"/>
    <mergeCell ref="G11:Q11"/>
    <mergeCell ref="G12:Q12"/>
    <mergeCell ref="G13:Q13"/>
    <mergeCell ref="V11:AF11"/>
    <mergeCell ref="V12:AF12"/>
    <mergeCell ref="V13:AF13"/>
    <mergeCell ref="G8:AF8"/>
    <mergeCell ref="G18:Q18"/>
    <mergeCell ref="V14:AF14"/>
    <mergeCell ref="V15:AF15"/>
    <mergeCell ref="V16:AF16"/>
    <mergeCell ref="V17:AF17"/>
    <mergeCell ref="V18:AF18"/>
    <mergeCell ref="G14:Q14"/>
    <mergeCell ref="G15:Q15"/>
    <mergeCell ref="G16:Q16"/>
    <mergeCell ref="G17:Q17"/>
    <mergeCell ref="G52:H52"/>
    <mergeCell ref="G53:H53"/>
    <mergeCell ref="L50:M50"/>
    <mergeCell ref="L51:M51"/>
    <mergeCell ref="L52:M52"/>
    <mergeCell ref="L53:M53"/>
    <mergeCell ref="G50:H50"/>
    <mergeCell ref="G51:H51"/>
    <mergeCell ref="Q50:R50"/>
    <mergeCell ref="G55:H55"/>
    <mergeCell ref="L54:M54"/>
    <mergeCell ref="L55:M55"/>
    <mergeCell ref="Q52:R52"/>
    <mergeCell ref="Q53:R53"/>
    <mergeCell ref="Q54:R54"/>
    <mergeCell ref="Q55:R55"/>
    <mergeCell ref="G56:H56"/>
    <mergeCell ref="G57:H57"/>
    <mergeCell ref="G58:H58"/>
    <mergeCell ref="G59:H59"/>
    <mergeCell ref="L56:M56"/>
    <mergeCell ref="L57:M57"/>
    <mergeCell ref="L58:M58"/>
    <mergeCell ref="L59:M59"/>
    <mergeCell ref="K61:L61"/>
    <mergeCell ref="K62:L62"/>
    <mergeCell ref="AC447:AD447"/>
    <mergeCell ref="AC448:AD448"/>
    <mergeCell ref="J65:Y65"/>
    <mergeCell ref="J66:Y66"/>
    <mergeCell ref="J67:Y67"/>
    <mergeCell ref="J68:Y68"/>
    <mergeCell ref="J445:K445"/>
    <mergeCell ref="S445:T445"/>
    <mergeCell ref="AA33:AG33"/>
    <mergeCell ref="AC449:AD449"/>
    <mergeCell ref="AC450:AD450"/>
    <mergeCell ref="J71:K71"/>
    <mergeCell ref="J72:K72"/>
    <mergeCell ref="AF95:AG95"/>
    <mergeCell ref="Q56:R56"/>
    <mergeCell ref="Q57:R57"/>
    <mergeCell ref="Q58:R58"/>
    <mergeCell ref="Q59:R59"/>
    <mergeCell ref="AF102:AG102"/>
    <mergeCell ref="AF103:AG103"/>
    <mergeCell ref="AF96:AG96"/>
    <mergeCell ref="AF97:AG97"/>
    <mergeCell ref="AF98:AG98"/>
    <mergeCell ref="AF99:AG99"/>
    <mergeCell ref="AF100:AG100"/>
    <mergeCell ref="AF101:AG101"/>
  </mergeCells>
  <conditionalFormatting sqref="J446:L456 S446:U456 AC446:AE456">
    <cfRule type="cellIs" priority="1" dxfId="2" operator="equal" stopIfTrue="1">
      <formula>"NO"</formula>
    </cfRule>
  </conditionalFormatting>
  <dataValidations count="1">
    <dataValidation type="list" allowBlank="1" showInputMessage="1" showErrorMessage="1" sqref="J23:R23">
      <formula1>Renewable_Technologies</formula1>
    </dataValidation>
  </dataValidations>
  <printOptions horizontalCentered="1"/>
  <pageMargins left="0.5" right="0.5" top="0.5" bottom="0.75" header="0.5" footer="0.5"/>
  <pageSetup blackAndWhite="1" horizontalDpi="600" verticalDpi="600" orientation="landscape" scale="67" r:id="rId2"/>
  <headerFooter alignWithMargins="0">
    <oddFooter>&amp;CPage &amp;P of &amp;N</oddFooter>
  </headerFooter>
  <ignoredErrors>
    <ignoredError sqref="B61:B74 B8:B49 B458" numberStoredAsText="1"/>
    <ignoredError sqref="L446:M455 U446:V455 AE446:AF455" evalError="1"/>
  </ignoredErrors>
  <drawing r:id="rId1"/>
</worksheet>
</file>

<file path=xl/worksheets/sheet4.xml><?xml version="1.0" encoding="utf-8"?>
<worksheet xmlns="http://schemas.openxmlformats.org/spreadsheetml/2006/main" xmlns:r="http://schemas.openxmlformats.org/officeDocument/2006/relationships">
  <sheetPr codeName="Sheet5"/>
  <dimension ref="A1:I29"/>
  <sheetViews>
    <sheetView zoomScalePageLayoutView="0" workbookViewId="0" topLeftCell="A1">
      <selection activeCell="C29" sqref="C29"/>
    </sheetView>
  </sheetViews>
  <sheetFormatPr defaultColWidth="9.140625" defaultRowHeight="12.75"/>
  <cols>
    <col min="1" max="1" width="21.8515625" style="145" customWidth="1"/>
    <col min="2" max="16384" width="9.140625" style="145" customWidth="1"/>
  </cols>
  <sheetData>
    <row r="1" spans="1:6" ht="12.75">
      <c r="A1" s="145" t="s">
        <v>5</v>
      </c>
      <c r="B1" s="145" t="s">
        <v>330</v>
      </c>
      <c r="C1" s="145" t="s">
        <v>331</v>
      </c>
      <c r="F1" s="145" t="s">
        <v>9</v>
      </c>
    </row>
    <row r="2" spans="1:9" ht="12.75">
      <c r="A2" s="145" t="s">
        <v>293</v>
      </c>
      <c r="B2" s="145" t="s">
        <v>294</v>
      </c>
      <c r="C2" s="145">
        <v>28</v>
      </c>
      <c r="D2" s="145">
        <v>2009</v>
      </c>
      <c r="F2" s="145">
        <v>2008</v>
      </c>
      <c r="G2" s="146">
        <v>39507</v>
      </c>
      <c r="I2" s="145" t="s">
        <v>23</v>
      </c>
    </row>
    <row r="3" spans="1:9" ht="12.75">
      <c r="A3" s="145" t="s">
        <v>294</v>
      </c>
      <c r="B3" s="145" t="s">
        <v>295</v>
      </c>
      <c r="C3" s="145">
        <v>31</v>
      </c>
      <c r="D3" s="145">
        <v>2010</v>
      </c>
      <c r="F3" s="145">
        <v>2012</v>
      </c>
      <c r="G3" s="146">
        <v>40968</v>
      </c>
      <c r="I3" s="145" t="s">
        <v>313</v>
      </c>
    </row>
    <row r="4" spans="1:7" ht="12.75">
      <c r="A4" s="145" t="s">
        <v>295</v>
      </c>
      <c r="B4" s="145" t="s">
        <v>6</v>
      </c>
      <c r="C4" s="145">
        <v>30</v>
      </c>
      <c r="D4" s="145">
        <v>2011</v>
      </c>
      <c r="F4" s="145">
        <f>+F3+4</f>
        <v>2016</v>
      </c>
      <c r="G4" s="146">
        <v>41698</v>
      </c>
    </row>
    <row r="5" spans="1:7" ht="12.75">
      <c r="A5" s="145" t="s">
        <v>6</v>
      </c>
      <c r="B5" s="145" t="s">
        <v>296</v>
      </c>
      <c r="C5" s="145">
        <v>31</v>
      </c>
      <c r="D5" s="145">
        <v>2012</v>
      </c>
      <c r="F5" s="145">
        <f aca="true" t="shared" si="0" ref="F5:F11">+F4+4</f>
        <v>2020</v>
      </c>
      <c r="G5" s="146">
        <f>+G2+1</f>
        <v>39508</v>
      </c>
    </row>
    <row r="6" spans="1:6" ht="12.75">
      <c r="A6" s="145" t="s">
        <v>296</v>
      </c>
      <c r="B6" s="145" t="s">
        <v>7</v>
      </c>
      <c r="C6" s="145">
        <v>30</v>
      </c>
      <c r="D6" s="145">
        <v>2013</v>
      </c>
      <c r="F6" s="145">
        <f t="shared" si="0"/>
        <v>2024</v>
      </c>
    </row>
    <row r="7" spans="1:6" ht="12.75">
      <c r="A7" s="145" t="s">
        <v>7</v>
      </c>
      <c r="B7" s="145" t="s">
        <v>8</v>
      </c>
      <c r="C7" s="145">
        <v>31</v>
      </c>
      <c r="F7" s="145">
        <f t="shared" si="0"/>
        <v>2028</v>
      </c>
    </row>
    <row r="8" spans="1:6" ht="12.75">
      <c r="A8" s="145" t="s">
        <v>8</v>
      </c>
      <c r="B8" s="145" t="s">
        <v>297</v>
      </c>
      <c r="C8" s="145">
        <v>31</v>
      </c>
      <c r="F8" s="145">
        <f t="shared" si="0"/>
        <v>2032</v>
      </c>
    </row>
    <row r="9" spans="1:6" ht="12.75">
      <c r="A9" s="145" t="s">
        <v>297</v>
      </c>
      <c r="B9" s="145" t="s">
        <v>298</v>
      </c>
      <c r="C9" s="145">
        <v>30</v>
      </c>
      <c r="F9" s="145">
        <f t="shared" si="0"/>
        <v>2036</v>
      </c>
    </row>
    <row r="10" spans="1:6" ht="12.75">
      <c r="A10" s="145" t="s">
        <v>298</v>
      </c>
      <c r="B10" s="145" t="s">
        <v>299</v>
      </c>
      <c r="C10" s="145">
        <v>31</v>
      </c>
      <c r="F10" s="145">
        <f t="shared" si="0"/>
        <v>2040</v>
      </c>
    </row>
    <row r="11" spans="1:6" ht="12.75">
      <c r="A11" s="145" t="s">
        <v>299</v>
      </c>
      <c r="B11" s="145" t="s">
        <v>300</v>
      </c>
      <c r="C11" s="145">
        <v>30</v>
      </c>
      <c r="F11" s="145">
        <f t="shared" si="0"/>
        <v>2044</v>
      </c>
    </row>
    <row r="12" spans="1:3" ht="12.75">
      <c r="A12" s="145" t="s">
        <v>300</v>
      </c>
      <c r="B12" s="145" t="s">
        <v>301</v>
      </c>
      <c r="C12" s="145">
        <v>31</v>
      </c>
    </row>
    <row r="13" spans="1:3" ht="12.75">
      <c r="A13" s="145" t="s">
        <v>301</v>
      </c>
      <c r="B13" s="145" t="s">
        <v>293</v>
      </c>
      <c r="C13" s="145">
        <v>31</v>
      </c>
    </row>
    <row r="17" spans="1:2" ht="12.75">
      <c r="A17" s="145" t="s">
        <v>23</v>
      </c>
      <c r="B17" s="147" t="s">
        <v>316</v>
      </c>
    </row>
    <row r="18" spans="1:2" ht="12.75">
      <c r="A18" s="145" t="s">
        <v>313</v>
      </c>
      <c r="B18" s="147" t="s">
        <v>317</v>
      </c>
    </row>
    <row r="21" ht="12.75">
      <c r="A21" s="150" t="s">
        <v>242</v>
      </c>
    </row>
    <row r="22" ht="12.75">
      <c r="A22" s="148" t="s">
        <v>243</v>
      </c>
    </row>
    <row r="23" ht="12.75">
      <c r="A23" s="148" t="s">
        <v>245</v>
      </c>
    </row>
    <row r="24" ht="12.75">
      <c r="A24" s="149" t="s">
        <v>248</v>
      </c>
    </row>
    <row r="25" ht="12.75">
      <c r="A25" s="148" t="s">
        <v>249</v>
      </c>
    </row>
    <row r="26" ht="12.75">
      <c r="A26" s="149" t="s">
        <v>250</v>
      </c>
    </row>
    <row r="27" ht="12.75">
      <c r="A27" s="149" t="s">
        <v>253</v>
      </c>
    </row>
    <row r="28" ht="12.75">
      <c r="A28" s="149" t="s">
        <v>254</v>
      </c>
    </row>
    <row r="29" ht="12.75">
      <c r="A29" s="149" t="s">
        <v>256</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1:T56"/>
  <sheetViews>
    <sheetView showGridLines="0" view="pageBreakPreview" zoomScaleSheetLayoutView="100" zoomScalePageLayoutView="0" workbookViewId="0" topLeftCell="A1">
      <selection activeCell="H17" sqref="H17"/>
    </sheetView>
  </sheetViews>
  <sheetFormatPr defaultColWidth="9.140625" defaultRowHeight="12.75"/>
  <cols>
    <col min="1" max="1" width="3.28125" style="1" customWidth="1"/>
    <col min="2" max="2" width="3.421875" style="2" customWidth="1"/>
    <col min="3" max="3" width="3.28125" style="2" customWidth="1"/>
    <col min="4" max="4" width="62.00390625" style="5" customWidth="1"/>
    <col min="5" max="5" width="10.00390625" style="9" customWidth="1"/>
    <col min="6" max="6" width="10.7109375" style="9" customWidth="1"/>
    <col min="7" max="7" width="12.7109375" style="9" customWidth="1"/>
    <col min="8" max="8" width="14.28125" style="3" customWidth="1"/>
    <col min="9" max="9" width="14.140625" style="3" customWidth="1"/>
    <col min="10" max="16384" width="9.140625" style="3" customWidth="1"/>
  </cols>
  <sheetData>
    <row r="1" spans="1:9" s="281" customFormat="1" ht="15.75">
      <c r="A1" s="369" t="s">
        <v>356</v>
      </c>
      <c r="B1" s="370"/>
      <c r="C1" s="370"/>
      <c r="D1" s="370"/>
      <c r="E1" s="370"/>
      <c r="F1" s="370"/>
      <c r="G1" s="370"/>
      <c r="H1" s="370"/>
      <c r="I1" s="371"/>
    </row>
    <row r="2" spans="1:9" s="281" customFormat="1" ht="15.75">
      <c r="A2" s="378" t="s">
        <v>355</v>
      </c>
      <c r="B2" s="379"/>
      <c r="C2" s="379"/>
      <c r="D2" s="379"/>
      <c r="E2" s="379"/>
      <c r="F2" s="379"/>
      <c r="G2" s="379"/>
      <c r="H2" s="379"/>
      <c r="I2" s="380"/>
    </row>
    <row r="3" spans="1:9" s="281" customFormat="1" ht="15.75">
      <c r="A3" s="378" t="s">
        <v>340</v>
      </c>
      <c r="B3" s="379"/>
      <c r="C3" s="379"/>
      <c r="D3" s="379"/>
      <c r="E3" s="379"/>
      <c r="F3" s="379"/>
      <c r="G3" s="379"/>
      <c r="H3" s="379"/>
      <c r="I3" s="380"/>
    </row>
    <row r="4" spans="1:9" s="323" customFormat="1" ht="15.75">
      <c r="A4" s="324"/>
      <c r="B4" s="322"/>
      <c r="C4" s="322"/>
      <c r="D4" s="322"/>
      <c r="E4" s="322"/>
      <c r="F4" s="322"/>
      <c r="G4" s="322"/>
      <c r="H4" s="322"/>
      <c r="I4" s="325"/>
    </row>
    <row r="5" spans="1:9" ht="15.75" customHeight="1">
      <c r="A5" s="326" t="str">
        <f>CONCATENATE("Bidder's Name:  ",'Workbook Instructions'!A6)</f>
        <v>Bidder's Name:  &lt;&lt;&lt; BIDDER'S NAME &gt;&gt;&gt;</v>
      </c>
      <c r="H5" s="9"/>
      <c r="I5" s="327"/>
    </row>
    <row r="6" spans="1:9" ht="15.75" customHeight="1">
      <c r="A6" s="326" t="str">
        <f>CONCATENATE("Bidder's No.:  ",'Workbook Instructions'!A9)</f>
        <v>Bidder's No.:  &lt;&lt;&lt; BIDDER'S BID NO &gt;&gt;&gt;</v>
      </c>
      <c r="H6" s="9"/>
      <c r="I6" s="327"/>
    </row>
    <row r="7" spans="1:9" ht="15.75" customHeight="1">
      <c r="A7" s="326"/>
      <c r="H7" s="563" t="s">
        <v>57</v>
      </c>
      <c r="I7" s="564"/>
    </row>
    <row r="8" spans="1:9" s="13" customFormat="1" ht="63.75" thickBot="1">
      <c r="A8" s="544" t="s">
        <v>157</v>
      </c>
      <c r="B8" s="545"/>
      <c r="C8" s="545"/>
      <c r="D8" s="546"/>
      <c r="E8" s="10" t="s">
        <v>156</v>
      </c>
      <c r="F8" s="11" t="s">
        <v>55</v>
      </c>
      <c r="G8" s="11" t="s">
        <v>56</v>
      </c>
      <c r="H8" s="12" t="s">
        <v>53</v>
      </c>
      <c r="I8" s="328" t="s">
        <v>54</v>
      </c>
    </row>
    <row r="9" spans="1:9" s="4" customFormat="1" ht="21.75" customHeight="1">
      <c r="A9" s="14" t="s">
        <v>85</v>
      </c>
      <c r="B9" s="15"/>
      <c r="C9" s="16"/>
      <c r="D9" s="16"/>
      <c r="E9" s="17">
        <v>20</v>
      </c>
      <c r="F9" s="18">
        <f>SUM(F10:F15)</f>
        <v>26</v>
      </c>
      <c r="G9" s="17">
        <f>+F9*E9</f>
        <v>520</v>
      </c>
      <c r="H9" s="18">
        <f>SUM(H10:H15)</f>
        <v>0</v>
      </c>
      <c r="I9" s="329">
        <f>+H9*E9</f>
        <v>0</v>
      </c>
    </row>
    <row r="10" spans="1:9" ht="21.75" customHeight="1">
      <c r="A10" s="19"/>
      <c r="B10" s="542" t="s">
        <v>153</v>
      </c>
      <c r="C10" s="542"/>
      <c r="D10" s="543"/>
      <c r="E10" s="20"/>
      <c r="F10" s="21">
        <v>3</v>
      </c>
      <c r="G10" s="22"/>
      <c r="H10" s="270"/>
      <c r="I10" s="330"/>
    </row>
    <row r="11" spans="1:9" s="7" customFormat="1" ht="21.75" customHeight="1">
      <c r="A11" s="26"/>
      <c r="B11" s="542" t="s">
        <v>352</v>
      </c>
      <c r="C11" s="542"/>
      <c r="D11" s="543"/>
      <c r="E11" s="20"/>
      <c r="F11" s="21">
        <v>6</v>
      </c>
      <c r="G11" s="22"/>
      <c r="H11" s="270"/>
      <c r="I11" s="330"/>
    </row>
    <row r="12" spans="1:9" s="7" customFormat="1" ht="21.75" customHeight="1">
      <c r="A12" s="19"/>
      <c r="B12" s="542" t="s">
        <v>83</v>
      </c>
      <c r="C12" s="542"/>
      <c r="D12" s="543"/>
      <c r="E12" s="20"/>
      <c r="F12" s="21">
        <v>5</v>
      </c>
      <c r="G12" s="22"/>
      <c r="H12" s="270"/>
      <c r="I12" s="330"/>
    </row>
    <row r="13" spans="1:9" ht="21.75" customHeight="1">
      <c r="A13" s="23"/>
      <c r="B13" s="549" t="s">
        <v>196</v>
      </c>
      <c r="C13" s="549"/>
      <c r="D13" s="550"/>
      <c r="E13" s="20"/>
      <c r="F13" s="21">
        <v>4</v>
      </c>
      <c r="G13" s="22"/>
      <c r="H13" s="270"/>
      <c r="I13" s="330"/>
    </row>
    <row r="14" spans="1:9" ht="21.75" customHeight="1">
      <c r="A14" s="23"/>
      <c r="B14" s="549" t="s">
        <v>86</v>
      </c>
      <c r="C14" s="549"/>
      <c r="D14" s="550"/>
      <c r="E14" s="20"/>
      <c r="F14" s="21">
        <v>3</v>
      </c>
      <c r="G14" s="22"/>
      <c r="H14" s="270"/>
      <c r="I14" s="330"/>
    </row>
    <row r="15" spans="1:9" ht="21.75" customHeight="1" thickBot="1">
      <c r="A15" s="23"/>
      <c r="B15" s="554" t="s">
        <v>92</v>
      </c>
      <c r="C15" s="554"/>
      <c r="D15" s="555"/>
      <c r="E15" s="20"/>
      <c r="F15" s="21">
        <v>5</v>
      </c>
      <c r="G15" s="22"/>
      <c r="H15" s="270"/>
      <c r="I15" s="330"/>
    </row>
    <row r="16" spans="1:9" s="4" customFormat="1" ht="21.75" customHeight="1">
      <c r="A16" s="14" t="s">
        <v>84</v>
      </c>
      <c r="B16" s="16"/>
      <c r="C16" s="16"/>
      <c r="D16" s="16"/>
      <c r="E16" s="17">
        <v>25</v>
      </c>
      <c r="F16" s="18">
        <f>SUM(F17:F21)</f>
        <v>24</v>
      </c>
      <c r="G16" s="17">
        <f>+F16*E16</f>
        <v>600</v>
      </c>
      <c r="H16" s="18">
        <f>SUM(H17:H21)</f>
        <v>0</v>
      </c>
      <c r="I16" s="329">
        <f>+H16*E16</f>
        <v>0</v>
      </c>
    </row>
    <row r="17" spans="1:9" ht="21.75" customHeight="1">
      <c r="A17" s="26"/>
      <c r="B17" s="549" t="s">
        <v>39</v>
      </c>
      <c r="C17" s="549"/>
      <c r="D17" s="550"/>
      <c r="E17" s="20"/>
      <c r="F17" s="21">
        <v>4</v>
      </c>
      <c r="G17" s="22"/>
      <c r="H17" s="270"/>
      <c r="I17" s="330"/>
    </row>
    <row r="18" spans="1:9" ht="21.75" customHeight="1">
      <c r="A18" s="23"/>
      <c r="B18" s="542" t="s">
        <v>37</v>
      </c>
      <c r="C18" s="542"/>
      <c r="D18" s="543"/>
      <c r="E18" s="20"/>
      <c r="F18" s="21">
        <v>5</v>
      </c>
      <c r="G18" s="22"/>
      <c r="H18" s="270"/>
      <c r="I18" s="330"/>
    </row>
    <row r="19" spans="1:9" ht="21.75" customHeight="1">
      <c r="A19" s="23"/>
      <c r="B19" s="549" t="s">
        <v>38</v>
      </c>
      <c r="C19" s="549"/>
      <c r="D19" s="550"/>
      <c r="E19" s="20"/>
      <c r="F19" s="21">
        <v>5</v>
      </c>
      <c r="G19" s="22"/>
      <c r="H19" s="270"/>
      <c r="I19" s="330"/>
    </row>
    <row r="20" spans="1:9" ht="21.75" customHeight="1">
      <c r="A20" s="23"/>
      <c r="B20" s="27" t="s">
        <v>194</v>
      </c>
      <c r="C20" s="8"/>
      <c r="D20" s="8"/>
      <c r="E20" s="28"/>
      <c r="F20" s="29">
        <v>5</v>
      </c>
      <c r="G20" s="30"/>
      <c r="H20" s="271"/>
      <c r="I20" s="330"/>
    </row>
    <row r="21" spans="1:9" ht="21.75" customHeight="1" thickBot="1">
      <c r="A21" s="31"/>
      <c r="B21" s="554" t="s">
        <v>195</v>
      </c>
      <c r="C21" s="554"/>
      <c r="D21" s="555"/>
      <c r="E21" s="32"/>
      <c r="F21" s="33">
        <v>5</v>
      </c>
      <c r="G21" s="34"/>
      <c r="H21" s="272"/>
      <c r="I21" s="331"/>
    </row>
    <row r="22" spans="1:9" s="4" customFormat="1" ht="21.75" customHeight="1">
      <c r="A22" s="14" t="s">
        <v>35</v>
      </c>
      <c r="B22" s="35"/>
      <c r="C22" s="16"/>
      <c r="D22" s="16"/>
      <c r="E22" s="17">
        <v>25</v>
      </c>
      <c r="F22" s="18">
        <f>SUM(F23:F26)</f>
        <v>12</v>
      </c>
      <c r="G22" s="17">
        <f>+F22*E22</f>
        <v>300</v>
      </c>
      <c r="H22" s="18">
        <f>SUM(H23:H26)</f>
        <v>0</v>
      </c>
      <c r="I22" s="329">
        <f>+H22*E22</f>
        <v>0</v>
      </c>
    </row>
    <row r="23" spans="1:9" ht="21.75" customHeight="1">
      <c r="A23" s="23"/>
      <c r="B23" s="549" t="s">
        <v>93</v>
      </c>
      <c r="C23" s="549"/>
      <c r="D23" s="550"/>
      <c r="E23" s="36"/>
      <c r="F23" s="29">
        <v>3</v>
      </c>
      <c r="G23" s="22"/>
      <c r="H23" s="271"/>
      <c r="I23" s="330"/>
    </row>
    <row r="24" spans="1:9" ht="21.75" customHeight="1">
      <c r="A24" s="23"/>
      <c r="B24" s="549" t="s">
        <v>94</v>
      </c>
      <c r="C24" s="549"/>
      <c r="D24" s="550"/>
      <c r="E24" s="20"/>
      <c r="F24" s="21">
        <v>3</v>
      </c>
      <c r="G24" s="22"/>
      <c r="H24" s="270"/>
      <c r="I24" s="330"/>
    </row>
    <row r="25" spans="1:9" ht="21.75" customHeight="1">
      <c r="A25" s="23"/>
      <c r="B25" s="549" t="s">
        <v>95</v>
      </c>
      <c r="C25" s="549"/>
      <c r="D25" s="550"/>
      <c r="E25" s="20"/>
      <c r="F25" s="21">
        <v>3</v>
      </c>
      <c r="G25" s="22"/>
      <c r="H25" s="270"/>
      <c r="I25" s="330"/>
    </row>
    <row r="26" spans="1:9" ht="21.75" customHeight="1" thickBot="1">
      <c r="A26" s="31"/>
      <c r="B26" s="554" t="s">
        <v>99</v>
      </c>
      <c r="C26" s="554"/>
      <c r="D26" s="555"/>
      <c r="E26" s="32"/>
      <c r="F26" s="33">
        <v>3</v>
      </c>
      <c r="G26" s="34"/>
      <c r="H26" s="272"/>
      <c r="I26" s="331"/>
    </row>
    <row r="27" spans="1:9" s="4" customFormat="1" ht="21.75" customHeight="1">
      <c r="A27" s="14" t="s">
        <v>36</v>
      </c>
      <c r="B27" s="16"/>
      <c r="C27" s="16"/>
      <c r="D27" s="16"/>
      <c r="E27" s="17">
        <v>15</v>
      </c>
      <c r="F27" s="18">
        <f>SUM(F28:F34)</f>
        <v>21</v>
      </c>
      <c r="G27" s="17">
        <f>+F27*E27</f>
        <v>315</v>
      </c>
      <c r="H27" s="18">
        <f>SUM(H28:H34)</f>
        <v>0</v>
      </c>
      <c r="I27" s="329">
        <f>+H27*E27</f>
        <v>0</v>
      </c>
    </row>
    <row r="28" spans="1:9" ht="21.75" customHeight="1">
      <c r="A28" s="23"/>
      <c r="B28" s="549" t="s">
        <v>100</v>
      </c>
      <c r="C28" s="549"/>
      <c r="D28" s="550"/>
      <c r="E28" s="20"/>
      <c r="F28" s="21">
        <v>3</v>
      </c>
      <c r="G28" s="22"/>
      <c r="H28" s="270"/>
      <c r="I28" s="330"/>
    </row>
    <row r="29" spans="1:9" ht="21.75" customHeight="1">
      <c r="A29" s="23"/>
      <c r="B29" s="549" t="s">
        <v>101</v>
      </c>
      <c r="C29" s="549"/>
      <c r="D29" s="550"/>
      <c r="E29" s="20"/>
      <c r="F29" s="21">
        <v>3</v>
      </c>
      <c r="G29" s="22"/>
      <c r="H29" s="270"/>
      <c r="I29" s="330"/>
    </row>
    <row r="30" spans="1:9" ht="21.75" customHeight="1">
      <c r="A30" s="23"/>
      <c r="B30" s="549" t="s">
        <v>102</v>
      </c>
      <c r="C30" s="549"/>
      <c r="D30" s="550"/>
      <c r="E30" s="20"/>
      <c r="F30" s="21">
        <v>3</v>
      </c>
      <c r="G30" s="22"/>
      <c r="H30" s="270"/>
      <c r="I30" s="330"/>
    </row>
    <row r="31" spans="1:9" ht="21.75" customHeight="1">
      <c r="A31" s="23"/>
      <c r="B31" s="549" t="s">
        <v>103</v>
      </c>
      <c r="C31" s="549"/>
      <c r="D31" s="550"/>
      <c r="E31" s="20"/>
      <c r="F31" s="21">
        <v>3</v>
      </c>
      <c r="G31" s="22"/>
      <c r="H31" s="270"/>
      <c r="I31" s="330"/>
    </row>
    <row r="32" spans="1:18" ht="21.75" customHeight="1">
      <c r="A32" s="23"/>
      <c r="B32" s="549" t="s">
        <v>104</v>
      </c>
      <c r="C32" s="549"/>
      <c r="D32" s="550"/>
      <c r="E32" s="20"/>
      <c r="F32" s="21">
        <v>3</v>
      </c>
      <c r="G32" s="22"/>
      <c r="H32" s="270"/>
      <c r="I32" s="332"/>
      <c r="J32" s="2"/>
      <c r="K32" s="2"/>
      <c r="L32" s="2"/>
      <c r="M32" s="2"/>
      <c r="N32" s="2"/>
      <c r="O32" s="2"/>
      <c r="P32" s="2"/>
      <c r="Q32" s="2"/>
      <c r="R32" s="2"/>
    </row>
    <row r="33" spans="1:9" ht="21.75" customHeight="1">
      <c r="A33" s="23"/>
      <c r="B33" s="549" t="s">
        <v>105</v>
      </c>
      <c r="C33" s="549"/>
      <c r="D33" s="550"/>
      <c r="E33" s="20"/>
      <c r="F33" s="21">
        <v>3</v>
      </c>
      <c r="G33" s="22"/>
      <c r="H33" s="270"/>
      <c r="I33" s="330"/>
    </row>
    <row r="34" spans="1:20" ht="33.75" customHeight="1" thickBot="1">
      <c r="A34" s="31"/>
      <c r="B34" s="554" t="s">
        <v>106</v>
      </c>
      <c r="C34" s="554"/>
      <c r="D34" s="555"/>
      <c r="E34" s="24"/>
      <c r="F34" s="25">
        <v>3</v>
      </c>
      <c r="G34" s="34"/>
      <c r="H34" s="273"/>
      <c r="I34" s="331"/>
      <c r="S34" s="2"/>
      <c r="T34" s="2"/>
    </row>
    <row r="35" spans="1:20" s="367" customFormat="1" ht="21.75" customHeight="1">
      <c r="A35" s="14" t="s">
        <v>107</v>
      </c>
      <c r="B35" s="16"/>
      <c r="C35" s="16"/>
      <c r="D35" s="16"/>
      <c r="E35" s="17">
        <v>15</v>
      </c>
      <c r="F35" s="18">
        <f>SUM(F36:F41)</f>
        <v>25</v>
      </c>
      <c r="G35" s="17">
        <f>+F35*E35</f>
        <v>375</v>
      </c>
      <c r="H35" s="18">
        <f>SUM(H36:H41)</f>
        <v>0</v>
      </c>
      <c r="I35" s="329">
        <f>+H35*E35</f>
        <v>0</v>
      </c>
      <c r="J35" s="4"/>
      <c r="K35" s="4"/>
      <c r="L35" s="4"/>
      <c r="M35" s="4"/>
      <c r="N35" s="4"/>
      <c r="O35" s="4"/>
      <c r="P35" s="4"/>
      <c r="Q35" s="4"/>
      <c r="R35" s="4"/>
      <c r="S35" s="4"/>
      <c r="T35" s="4"/>
    </row>
    <row r="36" spans="1:9" ht="21.75" customHeight="1">
      <c r="A36" s="275"/>
      <c r="B36" s="276" t="s">
        <v>108</v>
      </c>
      <c r="C36" s="277"/>
      <c r="D36" s="277"/>
      <c r="E36" s="37"/>
      <c r="F36" s="38">
        <v>5</v>
      </c>
      <c r="G36" s="39"/>
      <c r="H36" s="274"/>
      <c r="I36" s="330"/>
    </row>
    <row r="37" spans="1:9" ht="21.75" customHeight="1">
      <c r="A37" s="26"/>
      <c r="B37" s="549" t="s">
        <v>113</v>
      </c>
      <c r="C37" s="549"/>
      <c r="D37" s="550"/>
      <c r="E37" s="20"/>
      <c r="F37" s="21">
        <v>5</v>
      </c>
      <c r="G37" s="22"/>
      <c r="H37" s="270"/>
      <c r="I37" s="330"/>
    </row>
    <row r="38" spans="1:9" ht="21.75" customHeight="1">
      <c r="A38" s="26"/>
      <c r="B38" s="278" t="s">
        <v>118</v>
      </c>
      <c r="C38" s="153"/>
      <c r="D38" s="153"/>
      <c r="E38" s="28"/>
      <c r="F38" s="29">
        <v>5</v>
      </c>
      <c r="G38" s="30"/>
      <c r="H38" s="271"/>
      <c r="I38" s="330"/>
    </row>
    <row r="39" spans="1:9" ht="21.75" customHeight="1">
      <c r="A39" s="361"/>
      <c r="B39" s="362" t="s">
        <v>350</v>
      </c>
      <c r="C39" s="363"/>
      <c r="D39" s="364"/>
      <c r="E39" s="28"/>
      <c r="F39" s="556">
        <v>5</v>
      </c>
      <c r="G39" s="30"/>
      <c r="H39" s="561"/>
      <c r="I39" s="558" t="str">
        <f>IF(H39=0,"Fails to meet minimum requirement","")</f>
        <v>Fails to meet minimum requirement</v>
      </c>
    </row>
    <row r="40" spans="1:9" ht="53.25" customHeight="1">
      <c r="A40" s="365"/>
      <c r="B40" s="366"/>
      <c r="C40" s="559" t="s">
        <v>351</v>
      </c>
      <c r="D40" s="560"/>
      <c r="E40" s="28"/>
      <c r="F40" s="557"/>
      <c r="G40" s="30"/>
      <c r="H40" s="562"/>
      <c r="I40" s="558"/>
    </row>
    <row r="41" spans="1:9" ht="21.75" customHeight="1" thickBot="1">
      <c r="A41" s="279"/>
      <c r="B41" s="554" t="s">
        <v>353</v>
      </c>
      <c r="C41" s="554"/>
      <c r="D41" s="555"/>
      <c r="E41" s="32"/>
      <c r="F41" s="33">
        <v>5</v>
      </c>
      <c r="G41" s="34"/>
      <c r="H41" s="272"/>
      <c r="I41" s="331"/>
    </row>
    <row r="42" spans="1:9" s="4" customFormat="1" ht="21.75" customHeight="1" thickBot="1">
      <c r="A42" s="551" t="s">
        <v>52</v>
      </c>
      <c r="B42" s="552"/>
      <c r="C42" s="552"/>
      <c r="D42" s="553"/>
      <c r="E42" s="40">
        <f>+E9+E16+E22+E27+E35</f>
        <v>100</v>
      </c>
      <c r="F42" s="40">
        <f>+F9+F16+F22+F27+F35</f>
        <v>108</v>
      </c>
      <c r="G42" s="40">
        <f>+G9+G16+G22+G27+G35</f>
        <v>2110</v>
      </c>
      <c r="H42" s="41">
        <f>+H9+H16+H22+H27+H35</f>
        <v>0</v>
      </c>
      <c r="I42" s="333">
        <f>IF(H39=0,"",+I9+I16+I22+I27+I35)</f>
      </c>
    </row>
    <row r="43" spans="1:9" s="43" customFormat="1" ht="21.75" customHeight="1" thickBot="1">
      <c r="A43" s="334"/>
      <c r="B43" s="42"/>
      <c r="C43" s="42"/>
      <c r="D43" s="42"/>
      <c r="F43" s="44"/>
      <c r="G43" s="45" t="s">
        <v>58</v>
      </c>
      <c r="H43" s="547" t="str">
        <f>IF(H39=0,"UNACCEPTABLE",IF(OR(I42=G45,I42&gt;G45),"ACCEPTABLE",IF(AND(I42&lt;G45,OR(I42=G46,I42&gt;G46)),"POTENTIALLY ACCEPTABLE","UNACCEPTABLE")))</f>
        <v>UNACCEPTABLE</v>
      </c>
      <c r="I43" s="548"/>
    </row>
    <row r="44" spans="1:9" ht="21.75" customHeight="1">
      <c r="A44" s="326"/>
      <c r="B44" s="3"/>
      <c r="C44" s="3"/>
      <c r="D44" s="46"/>
      <c r="E44" s="47"/>
      <c r="F44" s="47"/>
      <c r="G44" s="47"/>
      <c r="I44" s="335"/>
    </row>
    <row r="45" spans="1:9" ht="21.75" customHeight="1">
      <c r="A45" s="326"/>
      <c r="B45" s="3"/>
      <c r="C45" s="3"/>
      <c r="D45" s="46"/>
      <c r="E45" s="3"/>
      <c r="F45" s="48" t="s">
        <v>49</v>
      </c>
      <c r="G45" s="49">
        <f>+G42*0.8</f>
        <v>1688</v>
      </c>
      <c r="H45" s="280"/>
      <c r="I45" s="335"/>
    </row>
    <row r="46" spans="1:9" ht="21.75" customHeight="1">
      <c r="A46" s="326"/>
      <c r="B46" s="3"/>
      <c r="C46" s="3"/>
      <c r="D46" s="46"/>
      <c r="E46" s="3"/>
      <c r="F46" s="48" t="s">
        <v>50</v>
      </c>
      <c r="G46" s="49">
        <f>+G42*0.75</f>
        <v>1582.5</v>
      </c>
      <c r="H46" s="280"/>
      <c r="I46" s="335"/>
    </row>
    <row r="47" spans="1:9" ht="21.75" customHeight="1">
      <c r="A47" s="326"/>
      <c r="B47" s="3"/>
      <c r="C47" s="3"/>
      <c r="D47" s="46"/>
      <c r="E47" s="3"/>
      <c r="F47" s="48" t="s">
        <v>51</v>
      </c>
      <c r="G47" s="49">
        <f>+G46</f>
        <v>1582.5</v>
      </c>
      <c r="H47" s="280"/>
      <c r="I47" s="335"/>
    </row>
    <row r="48" spans="1:9" ht="16.5" thickBot="1">
      <c r="A48" s="336"/>
      <c r="B48" s="337"/>
      <c r="C48" s="338"/>
      <c r="D48" s="339"/>
      <c r="E48" s="340"/>
      <c r="F48" s="341"/>
      <c r="G48" s="341"/>
      <c r="H48" s="342"/>
      <c r="I48" s="343"/>
    </row>
    <row r="49" ht="15.75">
      <c r="B49" s="6"/>
    </row>
    <row r="50" ht="15.75">
      <c r="B50" s="6"/>
    </row>
    <row r="51" ht="15.75">
      <c r="B51" s="6"/>
    </row>
    <row r="52" ht="15.75">
      <c r="B52" s="6"/>
    </row>
    <row r="53" ht="15.75">
      <c r="B53" s="6"/>
    </row>
    <row r="54" ht="15.75">
      <c r="B54" s="6"/>
    </row>
    <row r="55" ht="15.75">
      <c r="B55" s="6"/>
    </row>
    <row r="56" ht="15.75">
      <c r="B56" s="6"/>
    </row>
  </sheetData>
  <sheetProtection password="F6EE" sheet="1" selectLockedCells="1"/>
  <mergeCells count="34">
    <mergeCell ref="F39:F40"/>
    <mergeCell ref="I39:I40"/>
    <mergeCell ref="C40:D40"/>
    <mergeCell ref="H39:H40"/>
    <mergeCell ref="H7:I7"/>
    <mergeCell ref="A1:I1"/>
    <mergeCell ref="A2:I2"/>
    <mergeCell ref="A3:I3"/>
    <mergeCell ref="B13:D13"/>
    <mergeCell ref="B19:D19"/>
    <mergeCell ref="B11:D11"/>
    <mergeCell ref="B12:D12"/>
    <mergeCell ref="B24:D24"/>
    <mergeCell ref="B25:D25"/>
    <mergeCell ref="B14:D14"/>
    <mergeCell ref="B15:D15"/>
    <mergeCell ref="B18:D18"/>
    <mergeCell ref="B17:D17"/>
    <mergeCell ref="B28:D28"/>
    <mergeCell ref="B26:D26"/>
    <mergeCell ref="B23:D23"/>
    <mergeCell ref="B21:D21"/>
    <mergeCell ref="B33:D33"/>
    <mergeCell ref="B34:D34"/>
    <mergeCell ref="B10:D10"/>
    <mergeCell ref="A8:D8"/>
    <mergeCell ref="H43:I43"/>
    <mergeCell ref="B29:D29"/>
    <mergeCell ref="B30:D30"/>
    <mergeCell ref="B31:D31"/>
    <mergeCell ref="B32:D32"/>
    <mergeCell ref="A42:D42"/>
    <mergeCell ref="B41:D41"/>
    <mergeCell ref="B37:D37"/>
  </mergeCells>
  <conditionalFormatting sqref="H43">
    <cfRule type="cellIs" priority="1" dxfId="0" operator="equal" stopIfTrue="1">
      <formula>"UNACCEPTABLE"</formula>
    </cfRule>
  </conditionalFormatting>
  <conditionalFormatting sqref="I39:I40">
    <cfRule type="cellIs" priority="2" dxfId="0" operator="equal" stopIfTrue="1">
      <formula>"Fails to meet minimum requirement"</formula>
    </cfRule>
  </conditionalFormatting>
  <dataValidations count="5">
    <dataValidation type="whole" allowBlank="1" showInputMessage="1" showErrorMessage="1" sqref="H10 H14 H23:H26 H28:H34">
      <formula1>0</formula1>
      <formula2>3</formula2>
    </dataValidation>
    <dataValidation type="whole" allowBlank="1" showInputMessage="1" showErrorMessage="1" sqref="H11">
      <formula1>0</formula1>
      <formula2>6</formula2>
    </dataValidation>
    <dataValidation type="whole" allowBlank="1" showInputMessage="1" showErrorMessage="1" sqref="H12 H15 H18 H19 H20 H21 H36:H38 H41">
      <formula1>0</formula1>
      <formula2>5</formula2>
    </dataValidation>
    <dataValidation type="whole" allowBlank="1" showInputMessage="1" showErrorMessage="1" sqref="H13 H17">
      <formula1>0</formula1>
      <formula2>4</formula2>
    </dataValidation>
    <dataValidation type="list" operator="equal" allowBlank="1" showInputMessage="1" showErrorMessage="1" sqref="H39:H40">
      <formula1>"0,5"</formula1>
    </dataValidation>
  </dataValidations>
  <printOptions horizontalCentered="1"/>
  <pageMargins left="0.75" right="0.75" top="1" bottom="1" header="0.5" footer="0.5"/>
  <pageSetup horizontalDpi="2400" verticalDpi="2400" orientation="portrait" scale="61" r:id="rId1"/>
  <ignoredErrors>
    <ignoredError sqref="G41:G42 G10:G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Guam Power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J. Cruz</dc:creator>
  <cp:keywords/>
  <dc:description/>
  <cp:lastModifiedBy>Melissa C Uncangco</cp:lastModifiedBy>
  <cp:lastPrinted>2010-05-10T01:32:59Z</cp:lastPrinted>
  <dcterms:created xsi:type="dcterms:W3CDTF">2001-01-03T00:51:56Z</dcterms:created>
  <dcterms:modified xsi:type="dcterms:W3CDTF">2014-11-05T04:45:10Z</dcterms:modified>
  <cp:category/>
  <cp:version/>
  <cp:contentType/>
  <cp:contentStatus/>
</cp:coreProperties>
</file>